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18" firstSheet="16" activeTab="21"/>
  </bookViews>
  <sheets>
    <sheet name="预算" sheetId="65" r:id="rId1"/>
    <sheet name="目录" sheetId="66" r:id="rId2"/>
    <sheet name="1-1、一般公共预算收入表 " sheetId="57" r:id="rId3"/>
    <sheet name="1-2、一般公共预算支出表 " sheetId="58" r:id="rId4"/>
    <sheet name="1-3、一般公共预算本级支出表" sheetId="61" r:id="rId5"/>
    <sheet name="1-4、一般公共预算本级基本支出表" sheetId="60" r:id="rId6"/>
    <sheet name="1-5、一般公共预算税收返还-一般性和专项转移支付安排表" sheetId="41" r:id="rId7"/>
    <sheet name="1-6、一般公共预算专项转移支付分项目安排情况表" sheetId="64" r:id="rId8"/>
    <sheet name="1-7、政府性基金预算收入表" sheetId="2" r:id="rId9"/>
    <sheet name="1-8、政府性基金预算支出表" sheetId="62" r:id="rId10"/>
    <sheet name="1-9、政府性基金预算本级支出表" sheetId="45" r:id="rId11"/>
    <sheet name="1-10、政府性基金预算专项转移支付分地区安排情况表" sheetId="46" r:id="rId12"/>
    <sheet name="1-11、政府性基金预算专项转移支付分项目安排情况表" sheetId="63" r:id="rId13"/>
    <sheet name="1-12、国有资本经营预算收入表" sheetId="48" r:id="rId14"/>
    <sheet name="1-13、国有资本经营预算支出表" sheetId="49" r:id="rId15"/>
    <sheet name="1-14、国有资本经营预算本级支出表" sheetId="50" r:id="rId16"/>
    <sheet name="1-15、国有资本经营预算专项转移支付分地区安排情况表" sheetId="51" r:id="rId17"/>
    <sheet name="1-16、国有资本经营预算专项转移支付分项目安排情况表" sheetId="52" r:id="rId18"/>
    <sheet name="1-17、社会保险基金预算收入表" sheetId="56" r:id="rId19"/>
    <sheet name="1-18、社会保险基金预算支出表" sheetId="54" r:id="rId20"/>
    <sheet name="1-19、区本级及财政拨款“三公”经费预算汇总表（附说明）" sheetId="75" r:id="rId21"/>
    <sheet name="二、其他事项说明" sheetId="67" r:id="rId22"/>
    <sheet name="重点项目目标表" sheetId="76" r:id="rId23"/>
    <sheet name="3-1、政府债务限额及余额预算情况表" sheetId="68" r:id="rId24"/>
    <sheet name="3-2、 地方政府一般债务余额情况表" sheetId="69" r:id="rId25"/>
    <sheet name="3-3、地方政府专项债务余额情况表" sheetId="70" r:id="rId26"/>
    <sheet name="3-4、地方政府债券发行及还本付息情况表" sheetId="71" r:id="rId27"/>
    <sheet name="3-5、地方政府债务限额提前下达情况表" sheetId="72" r:id="rId28"/>
    <sheet name="3-6、新增地方政府债券资金安排表" sheetId="73" r:id="rId29"/>
    <sheet name="3-7、地方政府再融资债券分月发行安排表" sheetId="74" r:id="rId30"/>
  </sheets>
  <definedNames>
    <definedName name="_xlnm._FilterDatabase" localSheetId="10" hidden="1">'1-9、政府性基金预算本级支出表'!$A$4:$C$48</definedName>
    <definedName name="_xlnm._FilterDatabase" localSheetId="4" hidden="1">'1-3、一般公共预算本级支出表'!#REF!</definedName>
    <definedName name="_xlnm.Print_Titles" localSheetId="8">'1-7、政府性基金预算收入表'!$2:$4</definedName>
    <definedName name="_xlnm.Print_Titles" localSheetId="2">'1-1、一般公共预算收入表 '!$2:$4</definedName>
    <definedName name="_xlnm.Print_Titles" localSheetId="3">'1-2、一般公共预算支出表 '!$2:$3</definedName>
    <definedName name="地区名称" localSheetId="6">#REF!</definedName>
    <definedName name="地区名称" localSheetId="5">#REF!</definedName>
    <definedName name="地区名称" localSheetId="2">#REF!</definedName>
    <definedName name="地区名称" localSheetId="3">#REF!</definedName>
    <definedName name="地区名称">#REF!</definedName>
    <definedName name="_xlnm.Print_Titles" localSheetId="4">'1-3、一般公共预算本级支出表'!$2:$2</definedName>
    <definedName name="_xlnm.Print_Titles" localSheetId="5">'1-4、一般公共预算本级基本支出表'!$2:$2</definedName>
    <definedName name="_xlnm.Print_Titles" localSheetId="9">'1-8、政府性基金预算支出表'!$2:$4</definedName>
    <definedName name="_xlnm.Print_Titles" localSheetId="10">'1-9、政府性基金预算本级支出表'!$2:$4</definedName>
    <definedName name="_xlnm._FilterDatabase" localSheetId="3" hidden="1">'1-2、一般公共预算支出表 '!$3:$30</definedName>
    <definedName name="_xlnm._FilterDatabase" localSheetId="7" hidden="1">'1-6、一般公共预算专项转移支付分项目安排情况表'!$A$2:$D$4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<sst xmlns="http://schemas.openxmlformats.org/spreadsheetml/2006/main" count="1659" uniqueCount="1223">
  <si>
    <t>唐山市曹妃甸区2025年政府预算表和说明</t>
  </si>
  <si>
    <t>目    录</t>
  </si>
  <si>
    <r>
      <rPr>
        <b/>
        <sz val="12"/>
        <color theme="1"/>
        <rFont val="Times New Roman"/>
        <charset val="0"/>
      </rPr>
      <t>1</t>
    </r>
    <r>
      <rPr>
        <b/>
        <sz val="12"/>
        <color indexed="8"/>
        <rFont val="方正楷体_GBK"/>
        <charset val="134"/>
      </rPr>
      <t>、</t>
    </r>
    <r>
      <rPr>
        <b/>
        <sz val="12"/>
        <color theme="1"/>
        <rFont val="Times New Roman"/>
        <charset val="0"/>
      </rPr>
      <t xml:space="preserve"> </t>
    </r>
    <r>
      <rPr>
        <b/>
        <sz val="12"/>
        <color indexed="8"/>
        <rFont val="方正楷体_GBK"/>
        <charset val="134"/>
      </rPr>
      <t>政府预算公开情况表</t>
    </r>
  </si>
  <si>
    <r>
      <rPr>
        <sz val="12"/>
        <color theme="1"/>
        <rFont val="Times New Roman"/>
        <charset val="0"/>
      </rPr>
      <t xml:space="preserve">§1-1 </t>
    </r>
    <r>
      <rPr>
        <sz val="12"/>
        <color indexed="8"/>
        <rFont val="方正仿宋_GBK"/>
        <charset val="134"/>
      </rPr>
      <t>一般公共预算收入表</t>
    </r>
  </si>
  <si>
    <r>
      <rPr>
        <sz val="12"/>
        <color theme="1"/>
        <rFont val="Times New Roman"/>
        <charset val="0"/>
      </rPr>
      <t>§1-2</t>
    </r>
    <r>
      <rPr>
        <sz val="12"/>
        <color indexed="8"/>
        <rFont val="方正仿宋_GBK"/>
        <charset val="134"/>
      </rPr>
      <t>一般公共预算支出表</t>
    </r>
  </si>
  <si>
    <r>
      <rPr>
        <sz val="12"/>
        <color theme="1"/>
        <rFont val="Times New Roman"/>
        <charset val="0"/>
      </rPr>
      <t>§1-3</t>
    </r>
    <r>
      <rPr>
        <sz val="12"/>
        <color indexed="8"/>
        <rFont val="方正仿宋_GBK"/>
        <charset val="134"/>
      </rPr>
      <t>一般公共预算本级支出表</t>
    </r>
  </si>
  <si>
    <r>
      <rPr>
        <sz val="12"/>
        <color theme="1"/>
        <rFont val="Times New Roman"/>
        <charset val="0"/>
      </rPr>
      <t xml:space="preserve">§1-4 </t>
    </r>
    <r>
      <rPr>
        <sz val="12"/>
        <color indexed="8"/>
        <rFont val="方正仿宋_GBK"/>
        <charset val="134"/>
      </rPr>
      <t>一般公共预算本级基本支出表</t>
    </r>
  </si>
  <si>
    <r>
      <rPr>
        <sz val="12"/>
        <color theme="1"/>
        <rFont val="Times New Roman"/>
        <charset val="0"/>
      </rPr>
      <t xml:space="preserve">§1-5 </t>
    </r>
    <r>
      <rPr>
        <sz val="12"/>
        <color indexed="8"/>
        <rFont val="方正仿宋_GBK"/>
        <charset val="134"/>
      </rPr>
      <t>一般公共预算税收返还、一般性和专项转移支付分地区安排情况表（附说明）</t>
    </r>
  </si>
  <si>
    <r>
      <rPr>
        <sz val="12"/>
        <color theme="1"/>
        <rFont val="Times New Roman"/>
        <charset val="0"/>
      </rPr>
      <t xml:space="preserve">§1-6 </t>
    </r>
    <r>
      <rPr>
        <sz val="12"/>
        <color indexed="8"/>
        <rFont val="方正仿宋_GBK"/>
        <charset val="134"/>
      </rPr>
      <t>一般公共预算专项转移支付分项目安排情况表（附说明）</t>
    </r>
  </si>
  <si>
    <r>
      <rPr>
        <sz val="12"/>
        <color theme="1"/>
        <rFont val="Times New Roman"/>
        <charset val="0"/>
      </rPr>
      <t xml:space="preserve">§1-7 </t>
    </r>
    <r>
      <rPr>
        <sz val="12"/>
        <color indexed="8"/>
        <rFont val="方正仿宋_GBK"/>
        <charset val="134"/>
      </rPr>
      <t>政府性基金预算收入表</t>
    </r>
  </si>
  <si>
    <r>
      <rPr>
        <sz val="12"/>
        <color theme="1"/>
        <rFont val="Times New Roman"/>
        <charset val="0"/>
      </rPr>
      <t xml:space="preserve">§1-8 </t>
    </r>
    <r>
      <rPr>
        <sz val="12"/>
        <color indexed="8"/>
        <rFont val="方正仿宋_GBK"/>
        <charset val="134"/>
      </rPr>
      <t>政府性基金预算支出表</t>
    </r>
  </si>
  <si>
    <r>
      <rPr>
        <sz val="12"/>
        <color theme="1"/>
        <rFont val="Times New Roman"/>
        <charset val="0"/>
      </rPr>
      <t xml:space="preserve">§1-9 </t>
    </r>
    <r>
      <rPr>
        <sz val="12"/>
        <color indexed="8"/>
        <rFont val="方正仿宋_GBK"/>
        <charset val="134"/>
      </rPr>
      <t>政府性基金预算本级支出表</t>
    </r>
  </si>
  <si>
    <r>
      <rPr>
        <sz val="12"/>
        <color theme="1"/>
        <rFont val="Times New Roman"/>
        <charset val="0"/>
      </rPr>
      <t xml:space="preserve">§1-10 </t>
    </r>
    <r>
      <rPr>
        <sz val="12"/>
        <color indexed="8"/>
        <rFont val="方正仿宋_GBK"/>
        <charset val="134"/>
      </rPr>
      <t>政府性基金预算专项转移支付分地区安排情况表（附说明）</t>
    </r>
  </si>
  <si>
    <r>
      <rPr>
        <sz val="12"/>
        <color theme="1"/>
        <rFont val="Times New Roman"/>
        <charset val="0"/>
      </rPr>
      <t xml:space="preserve">§1-11 </t>
    </r>
    <r>
      <rPr>
        <sz val="12"/>
        <color indexed="8"/>
        <rFont val="方正仿宋_GBK"/>
        <charset val="134"/>
      </rPr>
      <t>政府性基金预算专项转移支付分项目安排情况表（附说明）</t>
    </r>
  </si>
  <si>
    <r>
      <rPr>
        <sz val="12"/>
        <color theme="1"/>
        <rFont val="Times New Roman"/>
        <charset val="0"/>
      </rPr>
      <t xml:space="preserve">§1-12 </t>
    </r>
    <r>
      <rPr>
        <sz val="12"/>
        <color indexed="8"/>
        <rFont val="方正仿宋_GBK"/>
        <charset val="134"/>
      </rPr>
      <t>国有资本经营预算收入表</t>
    </r>
  </si>
  <si>
    <r>
      <rPr>
        <sz val="12"/>
        <color theme="1"/>
        <rFont val="Times New Roman"/>
        <charset val="0"/>
      </rPr>
      <t xml:space="preserve">§1-13 </t>
    </r>
    <r>
      <rPr>
        <sz val="12"/>
        <color indexed="8"/>
        <rFont val="方正仿宋_GBK"/>
        <charset val="134"/>
      </rPr>
      <t>国有资本经营预算支出表</t>
    </r>
  </si>
  <si>
    <r>
      <rPr>
        <sz val="12"/>
        <color theme="1"/>
        <rFont val="Times New Roman"/>
        <charset val="0"/>
      </rPr>
      <t xml:space="preserve">§1-14 </t>
    </r>
    <r>
      <rPr>
        <sz val="12"/>
        <color indexed="8"/>
        <rFont val="方正仿宋_GBK"/>
        <charset val="134"/>
      </rPr>
      <t>国有资本经营预算本级支出表</t>
    </r>
  </si>
  <si>
    <r>
      <rPr>
        <sz val="12"/>
        <color theme="1"/>
        <rFont val="Times New Roman"/>
        <charset val="0"/>
      </rPr>
      <t xml:space="preserve">§1-15 </t>
    </r>
    <r>
      <rPr>
        <sz val="12"/>
        <color indexed="8"/>
        <rFont val="方正仿宋_GBK"/>
        <charset val="134"/>
      </rPr>
      <t>国有资本经营预算专项转移支付分地区安排情况表</t>
    </r>
  </si>
  <si>
    <r>
      <rPr>
        <sz val="12"/>
        <color theme="1"/>
        <rFont val="Times New Roman"/>
        <charset val="0"/>
      </rPr>
      <t xml:space="preserve">§1-16 </t>
    </r>
    <r>
      <rPr>
        <sz val="12"/>
        <color indexed="8"/>
        <rFont val="方正仿宋_GBK"/>
        <charset val="134"/>
      </rPr>
      <t>国有资本经营预算专项转移支付分项目安排情况表</t>
    </r>
  </si>
  <si>
    <r>
      <rPr>
        <sz val="12"/>
        <color theme="1"/>
        <rFont val="Times New Roman"/>
        <charset val="0"/>
      </rPr>
      <t xml:space="preserve">§1-17 </t>
    </r>
    <r>
      <rPr>
        <sz val="12"/>
        <color indexed="8"/>
        <rFont val="方正仿宋_GBK"/>
        <charset val="134"/>
      </rPr>
      <t>社会保险基金预算收入表</t>
    </r>
  </si>
  <si>
    <r>
      <rPr>
        <sz val="12"/>
        <color theme="1"/>
        <rFont val="Times New Roman"/>
        <charset val="0"/>
      </rPr>
      <t xml:space="preserve">§1-18 </t>
    </r>
    <r>
      <rPr>
        <sz val="12"/>
        <color indexed="8"/>
        <rFont val="方正仿宋_GBK"/>
        <charset val="134"/>
      </rPr>
      <t>社会保险基金预算支出表</t>
    </r>
  </si>
  <si>
    <r>
      <rPr>
        <sz val="12"/>
        <color theme="1"/>
        <rFont val="Times New Roman"/>
        <charset val="0"/>
      </rPr>
      <t xml:space="preserve">§1-19 </t>
    </r>
    <r>
      <rPr>
        <sz val="12"/>
        <color indexed="8"/>
        <rFont val="宋体"/>
        <charset val="134"/>
      </rPr>
      <t>区本级财政拨款</t>
    </r>
    <r>
      <rPr>
        <sz val="12"/>
        <color indexed="8"/>
        <rFont val="Times New Roman"/>
        <charset val="0"/>
      </rPr>
      <t>“</t>
    </r>
    <r>
      <rPr>
        <sz val="12"/>
        <color indexed="8"/>
        <rFont val="宋体"/>
        <charset val="134"/>
      </rPr>
      <t>三公</t>
    </r>
    <r>
      <rPr>
        <sz val="12"/>
        <color indexed="8"/>
        <rFont val="Times New Roman"/>
        <charset val="0"/>
      </rPr>
      <t>”</t>
    </r>
    <r>
      <rPr>
        <sz val="12"/>
        <color indexed="8"/>
        <rFont val="宋体"/>
        <charset val="134"/>
      </rPr>
      <t>经费预算汇总表（附说明）</t>
    </r>
  </si>
  <si>
    <r>
      <rPr>
        <b/>
        <sz val="12"/>
        <color theme="1"/>
        <rFont val="Times New Roman"/>
        <charset val="0"/>
      </rPr>
      <t>2</t>
    </r>
    <r>
      <rPr>
        <b/>
        <sz val="12"/>
        <color indexed="8"/>
        <rFont val="方正楷体_GBK"/>
        <charset val="134"/>
      </rPr>
      <t>、</t>
    </r>
    <r>
      <rPr>
        <b/>
        <sz val="12"/>
        <color theme="1"/>
        <rFont val="Times New Roman"/>
        <charset val="0"/>
      </rPr>
      <t xml:space="preserve"> </t>
    </r>
    <r>
      <rPr>
        <b/>
        <sz val="12"/>
        <color indexed="8"/>
        <rFont val="方正楷体_GBK"/>
        <charset val="134"/>
      </rPr>
      <t>政府预算公开情况说明</t>
    </r>
  </si>
  <si>
    <t>一、区本级地方政府债券还本付息情况</t>
  </si>
  <si>
    <t>二、绩效预算工作开展情况</t>
  </si>
  <si>
    <t>三、政府采购情况</t>
  </si>
  <si>
    <t>四、专项转移支付情况</t>
  </si>
  <si>
    <t>五、国有资本经营预算情况</t>
  </si>
  <si>
    <t>六、重大政策和重点项目绩效目标及附表（重点项目目标表）</t>
  </si>
  <si>
    <t>七、其他事项说明</t>
  </si>
  <si>
    <r>
      <rPr>
        <b/>
        <sz val="12"/>
        <color theme="1"/>
        <rFont val="Times New Roman"/>
        <charset val="0"/>
      </rPr>
      <t>3</t>
    </r>
    <r>
      <rPr>
        <b/>
        <sz val="12"/>
        <color indexed="8"/>
        <rFont val="方正楷体_GBK"/>
        <charset val="134"/>
      </rPr>
      <t>、</t>
    </r>
    <r>
      <rPr>
        <b/>
        <sz val="12"/>
        <color theme="1"/>
        <rFont val="Times New Roman"/>
        <charset val="0"/>
      </rPr>
      <t xml:space="preserve"> </t>
    </r>
    <r>
      <rPr>
        <b/>
        <sz val="12"/>
        <color indexed="8"/>
        <rFont val="方正楷体_GBK"/>
        <charset val="134"/>
      </rPr>
      <t>政府一般、专项债务限额及余额情况表</t>
    </r>
  </si>
  <si>
    <r>
      <rPr>
        <sz val="12"/>
        <color theme="1"/>
        <rFont val="Times New Roman"/>
        <charset val="0"/>
      </rPr>
      <t>§</t>
    </r>
    <r>
      <rPr>
        <sz val="12"/>
        <color indexed="8"/>
        <rFont val="宋体"/>
        <charset val="134"/>
      </rPr>
      <t>表</t>
    </r>
    <r>
      <rPr>
        <sz val="12"/>
        <color theme="1"/>
        <rFont val="Times New Roman"/>
        <charset val="0"/>
      </rPr>
      <t xml:space="preserve">3-1 </t>
    </r>
    <r>
      <rPr>
        <sz val="12"/>
        <color indexed="8"/>
        <rFont val="宋体"/>
        <charset val="134"/>
      </rPr>
      <t>政府债务限额及余额预算情况表</t>
    </r>
  </si>
  <si>
    <r>
      <rPr>
        <sz val="12"/>
        <color theme="1"/>
        <rFont val="Times New Roman"/>
        <charset val="0"/>
      </rPr>
      <t>§</t>
    </r>
    <r>
      <rPr>
        <sz val="12"/>
        <color indexed="8"/>
        <rFont val="宋体"/>
        <charset val="134"/>
      </rPr>
      <t>表</t>
    </r>
    <r>
      <rPr>
        <sz val="12"/>
        <color theme="1"/>
        <rFont val="Times New Roman"/>
        <charset val="0"/>
      </rPr>
      <t xml:space="preserve">3-2 </t>
    </r>
    <r>
      <rPr>
        <sz val="12"/>
        <color indexed="8"/>
        <rFont val="宋体"/>
        <charset val="134"/>
      </rPr>
      <t>地方政府一般债务余额情况表</t>
    </r>
  </si>
  <si>
    <r>
      <rPr>
        <sz val="12"/>
        <color theme="1"/>
        <rFont val="Times New Roman"/>
        <charset val="0"/>
      </rPr>
      <t>§</t>
    </r>
    <r>
      <rPr>
        <sz val="12"/>
        <color indexed="8"/>
        <rFont val="宋体"/>
        <charset val="134"/>
      </rPr>
      <t>表</t>
    </r>
    <r>
      <rPr>
        <sz val="12"/>
        <color theme="1"/>
        <rFont val="Times New Roman"/>
        <charset val="0"/>
      </rPr>
      <t xml:space="preserve">3-3 </t>
    </r>
    <r>
      <rPr>
        <sz val="12"/>
        <color indexed="8"/>
        <rFont val="宋体"/>
        <charset val="134"/>
      </rPr>
      <t>地方政府专项债务余额情况表</t>
    </r>
  </si>
  <si>
    <r>
      <rPr>
        <sz val="12"/>
        <color theme="1"/>
        <rFont val="Times New Roman"/>
        <charset val="0"/>
      </rPr>
      <t>§</t>
    </r>
    <r>
      <rPr>
        <sz val="12"/>
        <color indexed="8"/>
        <rFont val="宋体"/>
        <charset val="134"/>
      </rPr>
      <t>表</t>
    </r>
    <r>
      <rPr>
        <sz val="12"/>
        <color theme="1"/>
        <rFont val="Times New Roman"/>
        <charset val="0"/>
      </rPr>
      <t xml:space="preserve">3-4 </t>
    </r>
    <r>
      <rPr>
        <sz val="12"/>
        <color indexed="8"/>
        <rFont val="宋体"/>
        <charset val="134"/>
      </rPr>
      <t>地方政府债券发行及还本付息情况表</t>
    </r>
  </si>
  <si>
    <r>
      <rPr>
        <sz val="12"/>
        <color theme="1"/>
        <rFont val="Times New Roman"/>
        <charset val="0"/>
      </rPr>
      <t>§</t>
    </r>
    <r>
      <rPr>
        <sz val="12"/>
        <color indexed="8"/>
        <rFont val="宋体"/>
        <charset val="134"/>
      </rPr>
      <t>表</t>
    </r>
    <r>
      <rPr>
        <sz val="12"/>
        <color theme="1"/>
        <rFont val="Times New Roman"/>
        <charset val="0"/>
      </rPr>
      <t xml:space="preserve">3-5 </t>
    </r>
    <r>
      <rPr>
        <sz val="12"/>
        <color indexed="8"/>
        <rFont val="宋体"/>
        <charset val="134"/>
      </rPr>
      <t>地方政府债务限额提前下达情况表</t>
    </r>
  </si>
  <si>
    <r>
      <rPr>
        <sz val="12"/>
        <color theme="1"/>
        <rFont val="Times New Roman"/>
        <charset val="0"/>
      </rPr>
      <t>§</t>
    </r>
    <r>
      <rPr>
        <sz val="12"/>
        <color indexed="8"/>
        <rFont val="宋体"/>
        <charset val="134"/>
      </rPr>
      <t>表</t>
    </r>
    <r>
      <rPr>
        <sz val="12"/>
        <color theme="1"/>
        <rFont val="Times New Roman"/>
        <charset val="0"/>
      </rPr>
      <t xml:space="preserve">3-6 </t>
    </r>
    <r>
      <rPr>
        <sz val="12"/>
        <color indexed="8"/>
        <rFont val="宋体"/>
        <charset val="134"/>
      </rPr>
      <t>新增地方政府债券资金安排表</t>
    </r>
  </si>
  <si>
    <r>
      <rPr>
        <sz val="12"/>
        <color theme="1"/>
        <rFont val="Times New Roman"/>
        <charset val="0"/>
      </rPr>
      <t>§</t>
    </r>
    <r>
      <rPr>
        <sz val="12"/>
        <color indexed="8"/>
        <rFont val="宋体"/>
        <charset val="134"/>
      </rPr>
      <t>表</t>
    </r>
    <r>
      <rPr>
        <sz val="12"/>
        <color theme="1"/>
        <rFont val="Times New Roman"/>
        <charset val="0"/>
      </rPr>
      <t xml:space="preserve">3-7 </t>
    </r>
    <r>
      <rPr>
        <sz val="12"/>
        <color indexed="8"/>
        <rFont val="宋体"/>
        <charset val="134"/>
      </rPr>
      <t>地方政府再融资债券分月发行安排表</t>
    </r>
  </si>
  <si>
    <r>
      <rPr>
        <sz val="10"/>
        <rFont val="宋体"/>
        <charset val="134"/>
      </rPr>
      <t>附表</t>
    </r>
    <r>
      <rPr>
        <sz val="10"/>
        <rFont val="Times New Roman"/>
        <charset val="0"/>
      </rPr>
      <t>1-1</t>
    </r>
  </si>
  <si>
    <r>
      <rPr>
        <sz val="14"/>
        <rFont val="Times New Roman"/>
        <charset val="0"/>
      </rPr>
      <t>2025</t>
    </r>
    <r>
      <rPr>
        <sz val="14"/>
        <rFont val="方正小标宋简体"/>
        <charset val="0"/>
      </rPr>
      <t>年一般公共预算收入表</t>
    </r>
  </si>
  <si>
    <t>单位：万元</t>
  </si>
  <si>
    <r>
      <rPr>
        <b/>
        <sz val="12"/>
        <rFont val="仿宋"/>
        <charset val="134"/>
      </rPr>
      <t>项</t>
    </r>
    <r>
      <rPr>
        <b/>
        <sz val="12"/>
        <rFont val="Times New Roman"/>
        <charset val="0"/>
      </rPr>
      <t xml:space="preserve">    </t>
    </r>
    <r>
      <rPr>
        <b/>
        <sz val="12"/>
        <rFont val="仿宋"/>
        <charset val="134"/>
      </rPr>
      <t>目</t>
    </r>
  </si>
  <si>
    <r>
      <rPr>
        <b/>
        <sz val="12"/>
        <rFont val="仿宋"/>
        <charset val="134"/>
      </rPr>
      <t>预算数</t>
    </r>
  </si>
  <si>
    <r>
      <rPr>
        <b/>
        <sz val="12"/>
        <rFont val="仿宋"/>
        <charset val="134"/>
      </rPr>
      <t>一、一般公共预算收入</t>
    </r>
  </si>
  <si>
    <r>
      <rPr>
        <sz val="12"/>
        <rFont val="Times New Roman"/>
        <charset val="0"/>
      </rPr>
      <t xml:space="preserve">   1</t>
    </r>
    <r>
      <rPr>
        <sz val="12"/>
        <rFont val="仿宋"/>
        <charset val="134"/>
      </rPr>
      <t>、税收收入</t>
    </r>
  </si>
  <si>
    <r>
      <rPr>
        <sz val="12"/>
        <rFont val="Times New Roman"/>
        <charset val="0"/>
      </rPr>
      <t xml:space="preserve">        </t>
    </r>
    <r>
      <rPr>
        <sz val="12"/>
        <rFont val="仿宋"/>
        <charset val="134"/>
      </rPr>
      <t>增值税</t>
    </r>
    <r>
      <rPr>
        <sz val="12"/>
        <rFont val="Times New Roman"/>
        <charset val="0"/>
      </rPr>
      <t xml:space="preserve"> </t>
    </r>
  </si>
  <si>
    <r>
      <rPr>
        <sz val="12"/>
        <rFont val="Times New Roman"/>
        <charset val="0"/>
      </rPr>
      <t xml:space="preserve">        </t>
    </r>
    <r>
      <rPr>
        <sz val="12"/>
        <rFont val="仿宋"/>
        <charset val="134"/>
      </rPr>
      <t>企业所得税</t>
    </r>
  </si>
  <si>
    <r>
      <rPr>
        <sz val="12"/>
        <rFont val="Times New Roman"/>
        <charset val="0"/>
      </rPr>
      <t xml:space="preserve">        </t>
    </r>
    <r>
      <rPr>
        <sz val="12"/>
        <rFont val="仿宋"/>
        <charset val="134"/>
      </rPr>
      <t>个人所得税</t>
    </r>
  </si>
  <si>
    <r>
      <rPr>
        <sz val="12"/>
        <rFont val="Times New Roman"/>
        <charset val="0"/>
      </rPr>
      <t xml:space="preserve">        </t>
    </r>
    <r>
      <rPr>
        <sz val="12"/>
        <rFont val="仿宋"/>
        <charset val="134"/>
      </rPr>
      <t>资源税</t>
    </r>
  </si>
  <si>
    <r>
      <rPr>
        <sz val="12"/>
        <rFont val="Times New Roman"/>
        <charset val="0"/>
      </rPr>
      <t xml:space="preserve">          </t>
    </r>
    <r>
      <rPr>
        <sz val="12"/>
        <rFont val="仿宋"/>
        <charset val="134"/>
      </rPr>
      <t>其中：水资源税</t>
    </r>
  </si>
  <si>
    <r>
      <rPr>
        <sz val="12"/>
        <rFont val="Times New Roman"/>
        <charset val="0"/>
      </rPr>
      <t xml:space="preserve">        </t>
    </r>
    <r>
      <rPr>
        <sz val="12"/>
        <rFont val="仿宋"/>
        <charset val="134"/>
      </rPr>
      <t>城市维护建设税</t>
    </r>
  </si>
  <si>
    <r>
      <rPr>
        <sz val="12"/>
        <rFont val="Times New Roman"/>
        <charset val="0"/>
      </rPr>
      <t xml:space="preserve">        </t>
    </r>
    <r>
      <rPr>
        <sz val="12"/>
        <rFont val="仿宋"/>
        <charset val="134"/>
      </rPr>
      <t>房产税</t>
    </r>
  </si>
  <si>
    <r>
      <rPr>
        <sz val="12"/>
        <rFont val="Times New Roman"/>
        <charset val="0"/>
      </rPr>
      <t xml:space="preserve">        </t>
    </r>
    <r>
      <rPr>
        <sz val="12"/>
        <rFont val="仿宋"/>
        <charset val="134"/>
      </rPr>
      <t>印花税</t>
    </r>
  </si>
  <si>
    <r>
      <rPr>
        <sz val="12"/>
        <rFont val="Times New Roman"/>
        <charset val="0"/>
      </rPr>
      <t xml:space="preserve">        </t>
    </r>
    <r>
      <rPr>
        <sz val="12"/>
        <rFont val="仿宋"/>
        <charset val="134"/>
      </rPr>
      <t>城镇土地使用税</t>
    </r>
  </si>
  <si>
    <r>
      <rPr>
        <sz val="12"/>
        <rFont val="Times New Roman"/>
        <charset val="0"/>
      </rPr>
      <t xml:space="preserve">        </t>
    </r>
    <r>
      <rPr>
        <sz val="12"/>
        <rFont val="仿宋"/>
        <charset val="134"/>
      </rPr>
      <t>土地增值税</t>
    </r>
  </si>
  <si>
    <r>
      <rPr>
        <sz val="12"/>
        <rFont val="Times New Roman"/>
        <charset val="0"/>
      </rPr>
      <t xml:space="preserve">        </t>
    </r>
    <r>
      <rPr>
        <sz val="12"/>
        <rFont val="仿宋"/>
        <charset val="134"/>
      </rPr>
      <t>车船税</t>
    </r>
  </si>
  <si>
    <r>
      <rPr>
        <sz val="12"/>
        <rFont val="Times New Roman"/>
        <charset val="0"/>
      </rPr>
      <t xml:space="preserve">        </t>
    </r>
    <r>
      <rPr>
        <sz val="12"/>
        <rFont val="仿宋"/>
        <charset val="134"/>
      </rPr>
      <t>耕地占用税</t>
    </r>
  </si>
  <si>
    <r>
      <rPr>
        <sz val="12"/>
        <rFont val="Times New Roman"/>
        <charset val="0"/>
      </rPr>
      <t xml:space="preserve">        </t>
    </r>
    <r>
      <rPr>
        <sz val="12"/>
        <rFont val="仿宋"/>
        <charset val="134"/>
      </rPr>
      <t>契税</t>
    </r>
  </si>
  <si>
    <r>
      <rPr>
        <sz val="12"/>
        <rFont val="Times New Roman"/>
        <charset val="0"/>
      </rPr>
      <t xml:space="preserve">        </t>
    </r>
    <r>
      <rPr>
        <sz val="12"/>
        <rFont val="仿宋"/>
        <charset val="134"/>
      </rPr>
      <t>环境保护税</t>
    </r>
  </si>
  <si>
    <r>
      <rPr>
        <sz val="12"/>
        <rFont val="Times New Roman"/>
        <charset val="0"/>
      </rPr>
      <t xml:space="preserve">        </t>
    </r>
    <r>
      <rPr>
        <sz val="12"/>
        <rFont val="仿宋"/>
        <charset val="134"/>
      </rPr>
      <t>其他税收收入</t>
    </r>
  </si>
  <si>
    <r>
      <rPr>
        <b/>
        <sz val="12"/>
        <rFont val="Times New Roman"/>
        <charset val="0"/>
      </rPr>
      <t xml:space="preserve">     2</t>
    </r>
    <r>
      <rPr>
        <b/>
        <sz val="12"/>
        <rFont val="仿宋"/>
        <charset val="134"/>
      </rPr>
      <t>、非税收入</t>
    </r>
  </si>
  <si>
    <r>
      <rPr>
        <sz val="12"/>
        <rFont val="Times New Roman"/>
        <charset val="0"/>
      </rPr>
      <t xml:space="preserve">        </t>
    </r>
    <r>
      <rPr>
        <sz val="12"/>
        <rFont val="仿宋"/>
        <charset val="134"/>
      </rPr>
      <t>专项收入</t>
    </r>
  </si>
  <si>
    <r>
      <rPr>
        <sz val="12"/>
        <rFont val="Times New Roman"/>
        <charset val="0"/>
      </rPr>
      <t xml:space="preserve">          </t>
    </r>
    <r>
      <rPr>
        <sz val="12"/>
        <rFont val="仿宋"/>
        <charset val="134"/>
      </rPr>
      <t>教育费附加收入</t>
    </r>
  </si>
  <si>
    <r>
      <rPr>
        <sz val="12"/>
        <rFont val="Times New Roman"/>
        <charset val="0"/>
      </rPr>
      <t xml:space="preserve">          </t>
    </r>
    <r>
      <rPr>
        <sz val="12"/>
        <rFont val="仿宋"/>
        <charset val="134"/>
      </rPr>
      <t>残疾人就业保障金收入</t>
    </r>
  </si>
  <si>
    <r>
      <rPr>
        <sz val="12"/>
        <rFont val="Times New Roman"/>
        <charset val="0"/>
      </rPr>
      <t xml:space="preserve">          </t>
    </r>
    <r>
      <rPr>
        <sz val="12"/>
        <rFont val="仿宋"/>
        <charset val="134"/>
      </rPr>
      <t>教育资金收入（由土地净收益提取）</t>
    </r>
  </si>
  <si>
    <r>
      <rPr>
        <sz val="12"/>
        <rFont val="Times New Roman"/>
        <charset val="0"/>
      </rPr>
      <t xml:space="preserve">          </t>
    </r>
    <r>
      <rPr>
        <sz val="12"/>
        <rFont val="仿宋"/>
        <charset val="134"/>
      </rPr>
      <t>农田水利建设资金收入（土地收益提取）</t>
    </r>
  </si>
  <si>
    <r>
      <rPr>
        <sz val="12"/>
        <rFont val="Times New Roman"/>
        <charset val="0"/>
      </rPr>
      <t xml:space="preserve">          </t>
    </r>
    <r>
      <rPr>
        <sz val="12"/>
        <rFont val="仿宋"/>
        <charset val="134"/>
      </rPr>
      <t>森林植被恢复费</t>
    </r>
  </si>
  <si>
    <r>
      <rPr>
        <sz val="12"/>
        <rFont val="Times New Roman"/>
        <charset val="0"/>
      </rPr>
      <t xml:space="preserve">          </t>
    </r>
    <r>
      <rPr>
        <sz val="12"/>
        <rFont val="仿宋"/>
        <charset val="134"/>
      </rPr>
      <t>其他专项收入</t>
    </r>
  </si>
  <si>
    <r>
      <rPr>
        <sz val="12"/>
        <rFont val="Times New Roman"/>
        <charset val="0"/>
      </rPr>
      <t xml:space="preserve">       </t>
    </r>
    <r>
      <rPr>
        <sz val="12"/>
        <rFont val="仿宋"/>
        <charset val="134"/>
      </rPr>
      <t>行政事业性收费收入</t>
    </r>
  </si>
  <si>
    <r>
      <rPr>
        <sz val="12"/>
        <rFont val="Times New Roman"/>
        <charset val="0"/>
      </rPr>
      <t xml:space="preserve">       </t>
    </r>
    <r>
      <rPr>
        <sz val="12"/>
        <rFont val="仿宋"/>
        <charset val="134"/>
      </rPr>
      <t>罚没收入</t>
    </r>
  </si>
  <si>
    <r>
      <rPr>
        <sz val="12"/>
        <rFont val="Times New Roman"/>
        <charset val="0"/>
      </rPr>
      <t xml:space="preserve">       </t>
    </r>
    <r>
      <rPr>
        <sz val="12"/>
        <rFont val="仿宋"/>
        <charset val="0"/>
      </rPr>
      <t>国有资本经营收入</t>
    </r>
  </si>
  <si>
    <r>
      <rPr>
        <sz val="12"/>
        <rFont val="仿宋"/>
        <charset val="0"/>
      </rPr>
      <t>　</t>
    </r>
    <r>
      <rPr>
        <sz val="12"/>
        <rFont val="Times New Roman"/>
        <charset val="0"/>
      </rPr>
      <t xml:space="preserve">   </t>
    </r>
    <r>
      <rPr>
        <sz val="12"/>
        <rFont val="仿宋"/>
        <charset val="0"/>
      </rPr>
      <t>国有资产有偿使用收入</t>
    </r>
  </si>
  <si>
    <r>
      <rPr>
        <sz val="12"/>
        <rFont val="仿宋"/>
        <charset val="0"/>
      </rPr>
      <t>　</t>
    </r>
    <r>
      <rPr>
        <sz val="12"/>
        <rFont val="Times New Roman"/>
        <charset val="0"/>
      </rPr>
      <t xml:space="preserve">   </t>
    </r>
    <r>
      <rPr>
        <sz val="12"/>
        <rFont val="仿宋"/>
        <charset val="0"/>
      </rPr>
      <t>捐赠收入</t>
    </r>
  </si>
  <si>
    <r>
      <rPr>
        <sz val="12"/>
        <rFont val="仿宋"/>
        <charset val="0"/>
      </rPr>
      <t>　</t>
    </r>
    <r>
      <rPr>
        <sz val="12"/>
        <rFont val="Times New Roman"/>
        <charset val="0"/>
      </rPr>
      <t xml:space="preserve">   </t>
    </r>
    <r>
      <rPr>
        <sz val="12"/>
        <rFont val="仿宋"/>
        <charset val="0"/>
      </rPr>
      <t>政府住房基金收入</t>
    </r>
  </si>
  <si>
    <r>
      <rPr>
        <sz val="12"/>
        <rFont val="Times New Roman"/>
        <charset val="0"/>
      </rPr>
      <t xml:space="preserve">       </t>
    </r>
    <r>
      <rPr>
        <sz val="12"/>
        <rFont val="仿宋"/>
        <charset val="134"/>
      </rPr>
      <t>其他收入</t>
    </r>
  </si>
  <si>
    <r>
      <rPr>
        <b/>
        <sz val="12"/>
        <rFont val="Times New Roman"/>
        <charset val="0"/>
      </rPr>
      <t xml:space="preserve">     3</t>
    </r>
    <r>
      <rPr>
        <b/>
        <sz val="12"/>
        <rFont val="仿宋"/>
        <charset val="134"/>
      </rPr>
      <t>、专员办政策性退税</t>
    </r>
  </si>
  <si>
    <r>
      <rPr>
        <b/>
        <sz val="12"/>
        <rFont val="仿宋"/>
        <charset val="134"/>
      </rPr>
      <t>二、上级补助收入</t>
    </r>
  </si>
  <si>
    <r>
      <rPr>
        <sz val="12"/>
        <rFont val="Times New Roman"/>
        <charset val="0"/>
      </rPr>
      <t>1</t>
    </r>
    <r>
      <rPr>
        <sz val="12"/>
        <rFont val="仿宋"/>
        <charset val="134"/>
      </rPr>
      <t>、返还性收入</t>
    </r>
  </si>
  <si>
    <r>
      <rPr>
        <sz val="12"/>
        <rFont val="Times New Roman"/>
        <charset val="0"/>
      </rPr>
      <t>2</t>
    </r>
    <r>
      <rPr>
        <sz val="12"/>
        <rFont val="仿宋"/>
        <charset val="134"/>
      </rPr>
      <t>、一般性转移支付</t>
    </r>
  </si>
  <si>
    <r>
      <rPr>
        <sz val="12"/>
        <rFont val="仿宋"/>
        <charset val="134"/>
      </rPr>
      <t>其中：体制补助收入</t>
    </r>
  </si>
  <si>
    <r>
      <rPr>
        <sz val="12"/>
        <rFont val="Times New Roman"/>
        <charset val="0"/>
      </rPr>
      <t xml:space="preserve">     </t>
    </r>
    <r>
      <rPr>
        <sz val="12"/>
        <rFont val="仿宋"/>
        <charset val="134"/>
      </rPr>
      <t>均衡性转移支付补助收入</t>
    </r>
  </si>
  <si>
    <r>
      <rPr>
        <sz val="12"/>
        <rFont val="Times New Roman"/>
        <charset val="0"/>
      </rPr>
      <t xml:space="preserve">     </t>
    </r>
    <r>
      <rPr>
        <sz val="12"/>
        <rFont val="仿宋"/>
        <charset val="134"/>
      </rPr>
      <t>县级基本财力保障机制奖补资金收入</t>
    </r>
  </si>
  <si>
    <r>
      <rPr>
        <sz val="12"/>
        <rFont val="Times New Roman"/>
        <charset val="0"/>
      </rPr>
      <t xml:space="preserve">     </t>
    </r>
    <r>
      <rPr>
        <sz val="12"/>
        <rFont val="仿宋"/>
        <charset val="134"/>
      </rPr>
      <t>成品油价格和税费改革转移支付收入</t>
    </r>
  </si>
  <si>
    <r>
      <rPr>
        <sz val="12"/>
        <rFont val="Times New Roman"/>
        <charset val="0"/>
      </rPr>
      <t xml:space="preserve">     </t>
    </r>
    <r>
      <rPr>
        <sz val="12"/>
        <rFont val="仿宋"/>
        <charset val="134"/>
      </rPr>
      <t>基层公检法司转移支付收入</t>
    </r>
  </si>
  <si>
    <r>
      <rPr>
        <sz val="12"/>
        <rFont val="Times New Roman"/>
        <charset val="0"/>
      </rPr>
      <t xml:space="preserve">     </t>
    </r>
    <r>
      <rPr>
        <sz val="12"/>
        <rFont val="仿宋"/>
        <charset val="134"/>
      </rPr>
      <t>教育转移支付收入</t>
    </r>
  </si>
  <si>
    <r>
      <rPr>
        <sz val="12"/>
        <rFont val="Times New Roman"/>
        <charset val="0"/>
      </rPr>
      <t xml:space="preserve">     </t>
    </r>
    <r>
      <rPr>
        <sz val="12"/>
        <rFont val="仿宋"/>
        <charset val="134"/>
      </rPr>
      <t>基本养老保险和低保等转移支付收入</t>
    </r>
  </si>
  <si>
    <r>
      <rPr>
        <sz val="12"/>
        <rFont val="Times New Roman"/>
        <charset val="0"/>
      </rPr>
      <t xml:space="preserve">     </t>
    </r>
    <r>
      <rPr>
        <sz val="12"/>
        <rFont val="仿宋"/>
        <charset val="134"/>
      </rPr>
      <t>新型农村合作医疗等转移支付收入</t>
    </r>
  </si>
  <si>
    <r>
      <rPr>
        <sz val="12"/>
        <rFont val="Times New Roman"/>
        <charset val="0"/>
      </rPr>
      <t xml:space="preserve">     </t>
    </r>
    <r>
      <rPr>
        <sz val="12"/>
        <rFont val="仿宋"/>
        <charset val="134"/>
      </rPr>
      <t>农村综合改革转移支付收入</t>
    </r>
  </si>
  <si>
    <r>
      <rPr>
        <sz val="12"/>
        <rFont val="Times New Roman"/>
        <charset val="0"/>
      </rPr>
      <t xml:space="preserve">     </t>
    </r>
    <r>
      <rPr>
        <sz val="12"/>
        <rFont val="仿宋"/>
        <charset val="134"/>
      </rPr>
      <t>产粮</t>
    </r>
    <r>
      <rPr>
        <sz val="12"/>
        <rFont val="Times New Roman"/>
        <charset val="0"/>
      </rPr>
      <t>(</t>
    </r>
    <r>
      <rPr>
        <sz val="12"/>
        <rFont val="仿宋"/>
        <charset val="134"/>
      </rPr>
      <t>油</t>
    </r>
    <r>
      <rPr>
        <sz val="12"/>
        <rFont val="Times New Roman"/>
        <charset val="0"/>
      </rPr>
      <t>)</t>
    </r>
    <r>
      <rPr>
        <sz val="12"/>
        <rFont val="仿宋"/>
        <charset val="134"/>
      </rPr>
      <t>大县奖励资金</t>
    </r>
  </si>
  <si>
    <r>
      <rPr>
        <sz val="12"/>
        <rFont val="Times New Roman"/>
        <charset val="0"/>
      </rPr>
      <t xml:space="preserve">     </t>
    </r>
    <r>
      <rPr>
        <sz val="12"/>
        <rFont val="仿宋"/>
        <charset val="134"/>
      </rPr>
      <t>革命老区及民族和边境地区转移支付</t>
    </r>
  </si>
  <si>
    <r>
      <rPr>
        <sz val="12"/>
        <rFont val="Times New Roman"/>
        <charset val="0"/>
      </rPr>
      <t xml:space="preserve">     </t>
    </r>
    <r>
      <rPr>
        <sz val="12"/>
        <rFont val="仿宋"/>
        <charset val="134"/>
      </rPr>
      <t>固定数额补助收入</t>
    </r>
  </si>
  <si>
    <r>
      <rPr>
        <sz val="12"/>
        <rFont val="Times New Roman"/>
        <charset val="0"/>
      </rPr>
      <t xml:space="preserve">     </t>
    </r>
    <r>
      <rPr>
        <sz val="12"/>
        <rFont val="仿宋"/>
        <charset val="134"/>
      </rPr>
      <t>上级结算补助收入</t>
    </r>
  </si>
  <si>
    <r>
      <rPr>
        <sz val="12"/>
        <rFont val="Times New Roman"/>
        <charset val="0"/>
      </rPr>
      <t xml:space="preserve">     </t>
    </r>
    <r>
      <rPr>
        <sz val="12"/>
        <rFont val="仿宋"/>
        <charset val="134"/>
      </rPr>
      <t>其他转移支付收入</t>
    </r>
  </si>
  <si>
    <r>
      <rPr>
        <sz val="12"/>
        <rFont val="Times New Roman"/>
        <charset val="0"/>
      </rPr>
      <t>3</t>
    </r>
    <r>
      <rPr>
        <sz val="12"/>
        <rFont val="仿宋"/>
        <charset val="134"/>
      </rPr>
      <t>、区域间补助</t>
    </r>
  </si>
  <si>
    <r>
      <rPr>
        <sz val="12"/>
        <rFont val="Times New Roman"/>
        <charset val="0"/>
      </rPr>
      <t>4</t>
    </r>
    <r>
      <rPr>
        <sz val="12"/>
        <rFont val="仿宋"/>
        <charset val="134"/>
      </rPr>
      <t>、专项转移支付收入</t>
    </r>
  </si>
  <si>
    <t>三、上年结余</t>
  </si>
  <si>
    <t>四、调入资金</t>
  </si>
  <si>
    <t>五、调入预算稳定调节基金</t>
  </si>
  <si>
    <t>六、地方政府债券收入</t>
  </si>
  <si>
    <t>七、下级上解收入</t>
  </si>
  <si>
    <t>八、一般债券结余</t>
  </si>
  <si>
    <t>收入总计</t>
  </si>
  <si>
    <r>
      <rPr>
        <sz val="11"/>
        <rFont val="宋体"/>
        <charset val="134"/>
      </rPr>
      <t>附表</t>
    </r>
    <r>
      <rPr>
        <sz val="11"/>
        <rFont val="Times New Roman"/>
        <charset val="0"/>
      </rPr>
      <t>1-2</t>
    </r>
  </si>
  <si>
    <r>
      <rPr>
        <sz val="16"/>
        <rFont val="Times New Roman"/>
        <charset val="0"/>
      </rPr>
      <t>2025</t>
    </r>
    <r>
      <rPr>
        <sz val="16"/>
        <rFont val="方正小标宋简体"/>
        <charset val="0"/>
      </rPr>
      <t>年一般公共预算支出表</t>
    </r>
  </si>
  <si>
    <t>项　　目</t>
  </si>
  <si>
    <t>预算安排</t>
  </si>
  <si>
    <t>一、一般公共预算支出</t>
  </si>
  <si>
    <r>
      <rPr>
        <sz val="12"/>
        <rFont val="Times New Roman"/>
        <charset val="0"/>
      </rPr>
      <t xml:space="preserve">201 </t>
    </r>
    <r>
      <rPr>
        <sz val="12"/>
        <rFont val="仿宋"/>
        <charset val="134"/>
      </rPr>
      <t>一般公共服务支出</t>
    </r>
  </si>
  <si>
    <r>
      <rPr>
        <sz val="12"/>
        <rFont val="Times New Roman"/>
        <charset val="0"/>
      </rPr>
      <t xml:space="preserve">203 </t>
    </r>
    <r>
      <rPr>
        <sz val="12"/>
        <rFont val="仿宋"/>
        <charset val="134"/>
      </rPr>
      <t>国防支出</t>
    </r>
  </si>
  <si>
    <r>
      <rPr>
        <sz val="12"/>
        <rFont val="Times New Roman"/>
        <charset val="0"/>
      </rPr>
      <t xml:space="preserve">204 </t>
    </r>
    <r>
      <rPr>
        <sz val="12"/>
        <rFont val="仿宋"/>
        <charset val="134"/>
      </rPr>
      <t>公共安全支出</t>
    </r>
  </si>
  <si>
    <r>
      <rPr>
        <sz val="12"/>
        <rFont val="Times New Roman"/>
        <charset val="0"/>
      </rPr>
      <t xml:space="preserve">205 </t>
    </r>
    <r>
      <rPr>
        <sz val="12"/>
        <rFont val="仿宋"/>
        <charset val="134"/>
      </rPr>
      <t>教育支出</t>
    </r>
  </si>
  <si>
    <r>
      <rPr>
        <sz val="12"/>
        <rFont val="Times New Roman"/>
        <charset val="0"/>
      </rPr>
      <t xml:space="preserve">206 </t>
    </r>
    <r>
      <rPr>
        <sz val="12"/>
        <rFont val="仿宋"/>
        <charset val="134"/>
      </rPr>
      <t>科学技术支出</t>
    </r>
  </si>
  <si>
    <r>
      <rPr>
        <sz val="12"/>
        <rFont val="Times New Roman"/>
        <charset val="0"/>
      </rPr>
      <t xml:space="preserve">207 </t>
    </r>
    <r>
      <rPr>
        <sz val="12"/>
        <rFont val="仿宋"/>
        <charset val="134"/>
      </rPr>
      <t>文化旅游体育与传媒支出</t>
    </r>
  </si>
  <si>
    <r>
      <rPr>
        <sz val="12"/>
        <rFont val="Times New Roman"/>
        <charset val="0"/>
      </rPr>
      <t xml:space="preserve">208 </t>
    </r>
    <r>
      <rPr>
        <sz val="12"/>
        <rFont val="仿宋"/>
        <charset val="134"/>
      </rPr>
      <t>社会保障和就业支出</t>
    </r>
  </si>
  <si>
    <r>
      <rPr>
        <sz val="12"/>
        <rFont val="Times New Roman"/>
        <charset val="0"/>
      </rPr>
      <t xml:space="preserve">210 </t>
    </r>
    <r>
      <rPr>
        <sz val="12"/>
        <rFont val="仿宋"/>
        <charset val="134"/>
      </rPr>
      <t>卫生健康支出</t>
    </r>
  </si>
  <si>
    <r>
      <rPr>
        <sz val="12"/>
        <rFont val="Times New Roman"/>
        <charset val="0"/>
      </rPr>
      <t xml:space="preserve">211 </t>
    </r>
    <r>
      <rPr>
        <sz val="12"/>
        <rFont val="仿宋"/>
        <charset val="134"/>
      </rPr>
      <t>节能环保支出</t>
    </r>
  </si>
  <si>
    <r>
      <rPr>
        <sz val="12"/>
        <rFont val="Times New Roman"/>
        <charset val="0"/>
      </rPr>
      <t xml:space="preserve">212 </t>
    </r>
    <r>
      <rPr>
        <sz val="12"/>
        <rFont val="仿宋"/>
        <charset val="134"/>
      </rPr>
      <t>城乡社区支出</t>
    </r>
  </si>
  <si>
    <r>
      <rPr>
        <sz val="12"/>
        <rFont val="Times New Roman"/>
        <charset val="0"/>
      </rPr>
      <t xml:space="preserve">213 </t>
    </r>
    <r>
      <rPr>
        <sz val="12"/>
        <rFont val="仿宋"/>
        <charset val="134"/>
      </rPr>
      <t>农林水支出</t>
    </r>
  </si>
  <si>
    <r>
      <rPr>
        <sz val="12"/>
        <rFont val="Times New Roman"/>
        <charset val="0"/>
      </rPr>
      <t xml:space="preserve">214 </t>
    </r>
    <r>
      <rPr>
        <sz val="12"/>
        <rFont val="仿宋"/>
        <charset val="134"/>
      </rPr>
      <t>交通运输支出</t>
    </r>
  </si>
  <si>
    <r>
      <rPr>
        <sz val="12"/>
        <rFont val="Times New Roman"/>
        <charset val="0"/>
      </rPr>
      <t xml:space="preserve">215 </t>
    </r>
    <r>
      <rPr>
        <sz val="12"/>
        <rFont val="仿宋"/>
        <charset val="134"/>
      </rPr>
      <t>资源勘探工业信息等支出</t>
    </r>
  </si>
  <si>
    <r>
      <rPr>
        <sz val="12"/>
        <rFont val="Times New Roman"/>
        <charset val="0"/>
      </rPr>
      <t xml:space="preserve">216 </t>
    </r>
    <r>
      <rPr>
        <sz val="12"/>
        <rFont val="仿宋"/>
        <charset val="134"/>
      </rPr>
      <t>商业服务业等支出</t>
    </r>
  </si>
  <si>
    <r>
      <rPr>
        <sz val="12"/>
        <rFont val="Times New Roman"/>
        <charset val="0"/>
      </rPr>
      <t xml:space="preserve">217 </t>
    </r>
    <r>
      <rPr>
        <sz val="12"/>
        <rFont val="仿宋"/>
        <charset val="134"/>
      </rPr>
      <t>金融支出</t>
    </r>
  </si>
  <si>
    <r>
      <rPr>
        <sz val="12"/>
        <rFont val="Times New Roman"/>
        <charset val="0"/>
      </rPr>
      <t xml:space="preserve">219 </t>
    </r>
    <r>
      <rPr>
        <sz val="12"/>
        <rFont val="仿宋"/>
        <charset val="134"/>
      </rPr>
      <t>援助其他地区支出</t>
    </r>
  </si>
  <si>
    <r>
      <rPr>
        <sz val="12"/>
        <rFont val="Times New Roman"/>
        <charset val="0"/>
      </rPr>
      <t xml:space="preserve">220 </t>
    </r>
    <r>
      <rPr>
        <sz val="12"/>
        <rFont val="仿宋"/>
        <charset val="134"/>
      </rPr>
      <t>自然资源海洋气象支出</t>
    </r>
  </si>
  <si>
    <r>
      <rPr>
        <sz val="12"/>
        <rFont val="Times New Roman"/>
        <charset val="0"/>
      </rPr>
      <t xml:space="preserve">221 </t>
    </r>
    <r>
      <rPr>
        <sz val="12"/>
        <rFont val="仿宋"/>
        <charset val="134"/>
      </rPr>
      <t>住房保障支出</t>
    </r>
  </si>
  <si>
    <r>
      <rPr>
        <sz val="12"/>
        <rFont val="Times New Roman"/>
        <charset val="0"/>
      </rPr>
      <t xml:space="preserve">222 </t>
    </r>
    <r>
      <rPr>
        <sz val="12"/>
        <rFont val="仿宋"/>
        <charset val="134"/>
      </rPr>
      <t>粮油物资储备支出</t>
    </r>
  </si>
  <si>
    <r>
      <rPr>
        <sz val="12"/>
        <rFont val="Times New Roman"/>
        <charset val="0"/>
      </rPr>
      <t xml:space="preserve">224 </t>
    </r>
    <r>
      <rPr>
        <sz val="12"/>
        <rFont val="仿宋"/>
        <charset val="134"/>
      </rPr>
      <t>灾害防治及应急管理支出</t>
    </r>
  </si>
  <si>
    <r>
      <rPr>
        <sz val="12"/>
        <rFont val="Times New Roman"/>
        <charset val="0"/>
      </rPr>
      <t xml:space="preserve">227 </t>
    </r>
    <r>
      <rPr>
        <sz val="12"/>
        <rFont val="仿宋"/>
        <charset val="134"/>
      </rPr>
      <t>预备费支出</t>
    </r>
  </si>
  <si>
    <r>
      <rPr>
        <sz val="12"/>
        <rFont val="Times New Roman"/>
        <charset val="0"/>
      </rPr>
      <t xml:space="preserve">229 </t>
    </r>
    <r>
      <rPr>
        <sz val="12"/>
        <rFont val="仿宋"/>
        <charset val="134"/>
      </rPr>
      <t>其他支出支出</t>
    </r>
  </si>
  <si>
    <r>
      <rPr>
        <sz val="12"/>
        <rFont val="Times New Roman"/>
        <charset val="0"/>
      </rPr>
      <t xml:space="preserve">231 </t>
    </r>
    <r>
      <rPr>
        <sz val="12"/>
        <rFont val="仿宋"/>
        <charset val="134"/>
      </rPr>
      <t>债务还本支出</t>
    </r>
  </si>
  <si>
    <r>
      <rPr>
        <sz val="12"/>
        <rFont val="Times New Roman"/>
        <charset val="0"/>
      </rPr>
      <t xml:space="preserve">232 </t>
    </r>
    <r>
      <rPr>
        <sz val="12"/>
        <rFont val="仿宋"/>
        <charset val="134"/>
      </rPr>
      <t>债务付息支出</t>
    </r>
  </si>
  <si>
    <r>
      <rPr>
        <sz val="12"/>
        <rFont val="Times New Roman"/>
        <charset val="0"/>
      </rPr>
      <t xml:space="preserve">233 </t>
    </r>
    <r>
      <rPr>
        <sz val="12"/>
        <rFont val="仿宋"/>
        <charset val="134"/>
      </rPr>
      <t>债务发行费支出</t>
    </r>
  </si>
  <si>
    <r>
      <rPr>
        <b/>
        <sz val="11"/>
        <rFont val="仿宋"/>
        <charset val="134"/>
      </rPr>
      <t>二、结转下年支出</t>
    </r>
  </si>
  <si>
    <r>
      <rPr>
        <b/>
        <sz val="11"/>
        <rFont val="仿宋"/>
        <charset val="134"/>
      </rPr>
      <t>三、体制上解</t>
    </r>
  </si>
  <si>
    <r>
      <rPr>
        <b/>
        <sz val="11"/>
        <rFont val="仿宋"/>
        <charset val="134"/>
      </rPr>
      <t>四、专项上解</t>
    </r>
  </si>
  <si>
    <r>
      <rPr>
        <b/>
        <sz val="11"/>
        <rFont val="仿宋"/>
        <charset val="134"/>
      </rPr>
      <t>五、出口退税上解</t>
    </r>
  </si>
  <si>
    <r>
      <rPr>
        <b/>
        <sz val="11"/>
        <rFont val="仿宋"/>
        <charset val="134"/>
      </rPr>
      <t>六、预算稳定调节基金</t>
    </r>
  </si>
  <si>
    <r>
      <rPr>
        <b/>
        <sz val="11"/>
        <rFont val="仿宋"/>
        <charset val="134"/>
      </rPr>
      <t>七、补助下级支出</t>
    </r>
  </si>
  <si>
    <r>
      <rPr>
        <b/>
        <sz val="11"/>
        <rFont val="仿宋"/>
        <charset val="134"/>
      </rPr>
      <t>八、地方政府债券支出</t>
    </r>
  </si>
  <si>
    <t>支出总计</t>
  </si>
  <si>
    <t>附表1-3</t>
  </si>
  <si>
    <r>
      <rPr>
        <b/>
        <sz val="16"/>
        <rFont val="Times New Roman"/>
        <charset val="0"/>
      </rPr>
      <t>2025</t>
    </r>
    <r>
      <rPr>
        <b/>
        <sz val="16"/>
        <rFont val="宋体"/>
        <charset val="0"/>
      </rPr>
      <t>年一般公共预算本级支出表</t>
    </r>
  </si>
  <si>
    <r>
      <rPr>
        <sz val="12"/>
        <rFont val="仿宋"/>
        <charset val="134"/>
      </rPr>
      <t>单位：万元</t>
    </r>
  </si>
  <si>
    <t>科目编码</t>
  </si>
  <si>
    <t>科目名称</t>
  </si>
  <si>
    <t>一般公共服务支出</t>
  </si>
  <si>
    <t>人大事务</t>
  </si>
  <si>
    <t>行政运行</t>
  </si>
  <si>
    <t>一般行政管理事务</t>
  </si>
  <si>
    <t>机关服务</t>
  </si>
  <si>
    <t>人大会议</t>
  </si>
  <si>
    <t>人大立法</t>
  </si>
  <si>
    <t>人大监督</t>
  </si>
  <si>
    <t>代表工作</t>
  </si>
  <si>
    <t>事业运行</t>
  </si>
  <si>
    <t>其他人大事务支出</t>
  </si>
  <si>
    <t>政协事务</t>
  </si>
  <si>
    <t>政协会议</t>
  </si>
  <si>
    <t>其他政协事务支出</t>
  </si>
  <si>
    <t>政府办公厅（室）及相关机构事务</t>
  </si>
  <si>
    <t>专项业务及机关事务管理</t>
  </si>
  <si>
    <t>2010306</t>
  </si>
  <si>
    <t>政务公开审批</t>
  </si>
  <si>
    <t>参事事务</t>
  </si>
  <si>
    <t>其他政府办公厅（室）及相关机构事务支出</t>
  </si>
  <si>
    <t>发展与改革事务</t>
  </si>
  <si>
    <t>2010404</t>
  </si>
  <si>
    <t>战略规划与实施</t>
  </si>
  <si>
    <t>物价管理</t>
  </si>
  <si>
    <t>其他发展与改革事务支出</t>
  </si>
  <si>
    <t>统计信息事务</t>
  </si>
  <si>
    <t>专项统计业务</t>
  </si>
  <si>
    <t>统计管理</t>
  </si>
  <si>
    <t>专项普查活动</t>
  </si>
  <si>
    <t>统计抽样调查</t>
  </si>
  <si>
    <t>财政事务</t>
  </si>
  <si>
    <t>预算改革业务</t>
  </si>
  <si>
    <t>财政国库业务</t>
  </si>
  <si>
    <t>其他财政事务支出</t>
  </si>
  <si>
    <t>税收事务</t>
  </si>
  <si>
    <t>其他税收事务支出</t>
  </si>
  <si>
    <t>审计事务</t>
  </si>
  <si>
    <t>审计业务</t>
  </si>
  <si>
    <t>信息化建设</t>
  </si>
  <si>
    <t>纪检监察事务</t>
  </si>
  <si>
    <t>大案要案查处</t>
  </si>
  <si>
    <t>巡视工作</t>
  </si>
  <si>
    <t>其他纪检监察事务支出</t>
  </si>
  <si>
    <t>商贸事务</t>
  </si>
  <si>
    <t>国内贸易管理</t>
  </si>
  <si>
    <t>招商引资</t>
  </si>
  <si>
    <t>其他商贸事务支出</t>
  </si>
  <si>
    <t>知识产权事务</t>
  </si>
  <si>
    <t>知识产权宏观管理</t>
  </si>
  <si>
    <t>民族事务</t>
  </si>
  <si>
    <t>民族工作专项</t>
  </si>
  <si>
    <t>港澳台事务</t>
  </si>
  <si>
    <t>其他港澳台事务支出</t>
  </si>
  <si>
    <t>档案事务</t>
  </si>
  <si>
    <t>档案馆</t>
  </si>
  <si>
    <t>民主党派及工商联事务</t>
  </si>
  <si>
    <t>参政议政</t>
  </si>
  <si>
    <t>群众团体事务</t>
  </si>
  <si>
    <t>其他群众团体事务支出</t>
  </si>
  <si>
    <t>党委办公厅（室）及相关机构事务</t>
  </si>
  <si>
    <t>专项业务</t>
  </si>
  <si>
    <t>组织事务</t>
  </si>
  <si>
    <t>其他组织事务支出</t>
  </si>
  <si>
    <t>宣传事务</t>
  </si>
  <si>
    <t>2013399</t>
  </si>
  <si>
    <t>其他宣传事务支出</t>
  </si>
  <si>
    <t>统战事务</t>
  </si>
  <si>
    <t>宗教事务</t>
  </si>
  <si>
    <t>华侨事务</t>
  </si>
  <si>
    <t>其他统战事务支出</t>
  </si>
  <si>
    <t>其他共产党事务支出</t>
  </si>
  <si>
    <t>网信事务</t>
  </si>
  <si>
    <t>其他网信事务支出</t>
  </si>
  <si>
    <t>市场监督管理事务</t>
  </si>
  <si>
    <t>市场主体管理</t>
  </si>
  <si>
    <t>市场秩序执法</t>
  </si>
  <si>
    <t>质量基础</t>
  </si>
  <si>
    <t>药品事务</t>
  </si>
  <si>
    <t>化妆品事务</t>
  </si>
  <si>
    <t>质量安全监管</t>
  </si>
  <si>
    <t>食品安全监管</t>
  </si>
  <si>
    <t>其他市场监督管理事务</t>
  </si>
  <si>
    <t>社会工作事务</t>
  </si>
  <si>
    <t>2013904</t>
  </si>
  <si>
    <t>其他社会工作事务支出</t>
  </si>
  <si>
    <t>信访事务</t>
  </si>
  <si>
    <t>信访业务</t>
  </si>
  <si>
    <t>其他信访事务支出</t>
  </si>
  <si>
    <t>其他一般公共服务支出</t>
  </si>
  <si>
    <t>国防支出</t>
  </si>
  <si>
    <t>国防动员</t>
  </si>
  <si>
    <t>人民防空</t>
  </si>
  <si>
    <t>边海防</t>
  </si>
  <si>
    <t>其他国防动员支出</t>
  </si>
  <si>
    <t>其他国防支出</t>
  </si>
  <si>
    <t>公共安全支出</t>
  </si>
  <si>
    <t>武装警察部队</t>
  </si>
  <si>
    <t>2040101</t>
  </si>
  <si>
    <t>2040199</t>
  </si>
  <si>
    <t>其他武装警察部队支出</t>
  </si>
  <si>
    <t>公安</t>
  </si>
  <si>
    <t>执法办案</t>
  </si>
  <si>
    <t>特别业务</t>
  </si>
  <si>
    <t>特勤业务</t>
  </si>
  <si>
    <t>其他公安支出</t>
  </si>
  <si>
    <t>国家安全</t>
  </si>
  <si>
    <t>2040399</t>
  </si>
  <si>
    <t>其他国家安全支出</t>
  </si>
  <si>
    <t>检察</t>
  </si>
  <si>
    <t>检察监督</t>
  </si>
  <si>
    <t>其他检察支出</t>
  </si>
  <si>
    <t>法院</t>
  </si>
  <si>
    <t>案件审判</t>
  </si>
  <si>
    <t>“两庭”建设</t>
  </si>
  <si>
    <t>其他法院支出</t>
  </si>
  <si>
    <t>司法</t>
  </si>
  <si>
    <t>2040604</t>
  </si>
  <si>
    <t>基层司法业务</t>
  </si>
  <si>
    <t>2040605</t>
  </si>
  <si>
    <t>普法宣传</t>
  </si>
  <si>
    <t>公共法律服务</t>
  </si>
  <si>
    <t>国家统一法律职业资格考试</t>
  </si>
  <si>
    <t>社区矫正</t>
  </si>
  <si>
    <t>法治建设</t>
  </si>
  <si>
    <t>其他司法支出</t>
  </si>
  <si>
    <t>监狱</t>
  </si>
  <si>
    <t>其他监狱支出</t>
  </si>
  <si>
    <t>20409</t>
  </si>
  <si>
    <t>国家保密</t>
  </si>
  <si>
    <t>2040901</t>
  </si>
  <si>
    <t>2040902</t>
  </si>
  <si>
    <t>2040905</t>
  </si>
  <si>
    <t>保密管理</t>
  </si>
  <si>
    <t>2040999</t>
  </si>
  <si>
    <t>其他国家保密支出</t>
  </si>
  <si>
    <t>其他公共安全支出</t>
  </si>
  <si>
    <t>教育支出</t>
  </si>
  <si>
    <t>教育管理事务</t>
  </si>
  <si>
    <t>其他教育管理事务支出</t>
  </si>
  <si>
    <t>普通教育</t>
  </si>
  <si>
    <t>学前教育</t>
  </si>
  <si>
    <t>小学教育</t>
  </si>
  <si>
    <t>初中教育</t>
  </si>
  <si>
    <t>高中教育</t>
  </si>
  <si>
    <t>高等教育</t>
  </si>
  <si>
    <t>其他普通教育支出</t>
  </si>
  <si>
    <t>职业教育</t>
  </si>
  <si>
    <t>中等职业教育</t>
  </si>
  <si>
    <t>20504</t>
  </si>
  <si>
    <t>成人教育</t>
  </si>
  <si>
    <t>2050499</t>
  </si>
  <si>
    <t>其他成人教育支出</t>
  </si>
  <si>
    <t>20507</t>
  </si>
  <si>
    <t>特殊教育</t>
  </si>
  <si>
    <t>2050701</t>
  </si>
  <si>
    <t>特殊学校教育</t>
  </si>
  <si>
    <t>进修及培训</t>
  </si>
  <si>
    <t>2050801</t>
  </si>
  <si>
    <t>教师进修</t>
  </si>
  <si>
    <t>干部教育</t>
  </si>
  <si>
    <t>20509</t>
  </si>
  <si>
    <t>教育费附加安排的支出</t>
  </si>
  <si>
    <t>2050905</t>
  </si>
  <si>
    <t>中等职业学校教学设施</t>
  </si>
  <si>
    <t>2050999</t>
  </si>
  <si>
    <t>其他教育费附加安排的支出</t>
  </si>
  <si>
    <t>其他教育支出</t>
  </si>
  <si>
    <t>科学技术支出</t>
  </si>
  <si>
    <t>科学技术管理事务</t>
  </si>
  <si>
    <t>其他科学技术管理事务支出</t>
  </si>
  <si>
    <t>基础研究</t>
  </si>
  <si>
    <t>机构运行</t>
  </si>
  <si>
    <t>自然科学基金</t>
  </si>
  <si>
    <t>专项基础科研</t>
  </si>
  <si>
    <t>科技人才队伍建设</t>
  </si>
  <si>
    <t>其他基础研究支出</t>
  </si>
  <si>
    <t>应用研究</t>
  </si>
  <si>
    <t>社会公益研究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</si>
  <si>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</si>
  <si>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</si>
  <si>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</si>
  <si>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</si>
  <si>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</si>
  <si>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</si>
  <si>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</si>
  <si>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</si>
  <si>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</si>
  <si>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</si>
  <si>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</si>
  <si>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</si>
  <si>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</si>
  <si>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科学技术普及</t>
  </si>
  <si>
    <t>科普活动</t>
  </si>
  <si>
    <t>科技馆站</t>
  </si>
  <si>
    <t>其他科学技术普及支出</t>
  </si>
  <si>
    <t>科技交流与合作</t>
  </si>
  <si>
    <t>国际交流与合作</t>
  </si>
  <si>
    <t>其他科技交流与合作支出</t>
  </si>
  <si>
    <t>科技重大项目</t>
  </si>
  <si>
    <t>科技重大专项</t>
  </si>
  <si>
    <t>重点研发计划</t>
  </si>
  <si>
    <t>其他科学技术支出</t>
  </si>
  <si>
    <t>科技奖励</t>
  </si>
  <si>
    <t>转制科研机构</t>
  </si>
  <si>
    <t>文化旅游体育与传媒支出</t>
  </si>
  <si>
    <t>文化和旅游</t>
  </si>
  <si>
    <t>图书馆</t>
  </si>
  <si>
    <t>文化展示及纪念机构</t>
  </si>
  <si>
    <t>艺术表演场所</t>
  </si>
  <si>
    <t>艺术表演团体</t>
  </si>
  <si>
    <t>文化活动</t>
  </si>
  <si>
    <t>群众文化</t>
  </si>
  <si>
    <t>文化和旅游交流与合作</t>
  </si>
  <si>
    <t>文化创作与保护</t>
  </si>
  <si>
    <t>旅游宣传</t>
  </si>
  <si>
    <t>文化和旅游管理事务</t>
  </si>
  <si>
    <t>其他文化和旅游支出</t>
  </si>
  <si>
    <t>文物</t>
  </si>
  <si>
    <t>文物保护</t>
  </si>
  <si>
    <t>博物馆</t>
  </si>
  <si>
    <t>其他文物支出</t>
  </si>
  <si>
    <t>体育</t>
  </si>
  <si>
    <t>体育竞赛</t>
  </si>
  <si>
    <t>体育训练</t>
  </si>
  <si>
    <t>体育场馆</t>
  </si>
  <si>
    <t>其他体育支出</t>
  </si>
  <si>
    <t>20706</t>
  </si>
  <si>
    <t>新闻出版电影</t>
  </si>
  <si>
    <t>2070604</t>
  </si>
  <si>
    <t>新闻通讯</t>
  </si>
  <si>
    <t>其他新闻出版电影支出</t>
  </si>
  <si>
    <t>其他文化旅游体育与传媒支出</t>
  </si>
  <si>
    <t>宣传文化发展专项支出</t>
  </si>
  <si>
    <t>社会保障和就业支出</t>
  </si>
  <si>
    <t>人力资源和社会保障管理事务</t>
  </si>
  <si>
    <t>社会保险业务管理事务</t>
  </si>
  <si>
    <t>社会保险经办机构</t>
  </si>
  <si>
    <t>其他人力资源和社会保障管理事务支出</t>
  </si>
  <si>
    <t>民政管理事务</t>
  </si>
  <si>
    <t>2080207</t>
  </si>
  <si>
    <t>行政区划和地名管理</t>
  </si>
  <si>
    <t>2080209</t>
  </si>
  <si>
    <t>老龄事务</t>
  </si>
  <si>
    <t>2080299</t>
  </si>
  <si>
    <t>其他民政管理事务支出</t>
  </si>
  <si>
    <t>行政事业单位养老支出</t>
  </si>
  <si>
    <t>行政单位离退休</t>
  </si>
  <si>
    <t>机关事业单位基本养老保险缴费支出</t>
  </si>
  <si>
    <t>机关事业单位职业年金缴费支出</t>
  </si>
  <si>
    <t>对机关事业单位基本养老保险基金的补助</t>
  </si>
  <si>
    <t>就业补助</t>
  </si>
  <si>
    <t>其他就业补助支出</t>
  </si>
  <si>
    <t>抚恤</t>
  </si>
  <si>
    <t>2080801</t>
  </si>
  <si>
    <t>死亡抚恤</t>
  </si>
  <si>
    <t>2080802</t>
  </si>
  <si>
    <t>伤残抚恤</t>
  </si>
  <si>
    <t>2080803</t>
  </si>
  <si>
    <t>在乡复员、退伍军人生活补助</t>
  </si>
  <si>
    <t>2080805</t>
  </si>
  <si>
    <t>义务兵优待</t>
  </si>
  <si>
    <t>褒扬纪念</t>
  </si>
  <si>
    <t>2080899</t>
  </si>
  <si>
    <t>其他优抚支出</t>
  </si>
  <si>
    <t>退役安置</t>
  </si>
  <si>
    <t>2080901</t>
  </si>
  <si>
    <t>退役士兵安置</t>
  </si>
  <si>
    <t>军队移交政府的离退休人员安置</t>
  </si>
  <si>
    <t>军队移交政府离退休干部管理机构</t>
  </si>
  <si>
    <t>退役士兵管理教育</t>
  </si>
  <si>
    <t>军队转业干部安置</t>
  </si>
  <si>
    <t>20810</t>
  </si>
  <si>
    <t>社会福利</t>
  </si>
  <si>
    <t>2081001</t>
  </si>
  <si>
    <t>儿童福利</t>
  </si>
  <si>
    <t>2081002</t>
  </si>
  <si>
    <t>老年福利</t>
  </si>
  <si>
    <t>2081004</t>
  </si>
  <si>
    <t>殡葬</t>
  </si>
  <si>
    <t>2081005</t>
  </si>
  <si>
    <t>社会福利事业单位</t>
  </si>
  <si>
    <t>2081006</t>
  </si>
  <si>
    <t>养老服务</t>
  </si>
  <si>
    <t>2081099</t>
  </si>
  <si>
    <t>其他社会福利支出</t>
  </si>
  <si>
    <t>残疾人事业</t>
  </si>
  <si>
    <t>残疾人康复</t>
  </si>
  <si>
    <t>残疾人就业</t>
  </si>
  <si>
    <t>残疾人体育</t>
  </si>
  <si>
    <t>2081107</t>
  </si>
  <si>
    <t>残疾人生活和护理补贴</t>
  </si>
  <si>
    <t>其他残疾人事业支出</t>
  </si>
  <si>
    <t>红十字事业</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</si>
  <si>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</si>
  <si>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</si>
  <si>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</si>
  <si>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</si>
  <si>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</si>
  <si>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</si>
  <si>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</si>
  <si>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</si>
  <si>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</si>
  <si>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</si>
  <si>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</si>
  <si>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</si>
  <si>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</si>
  <si>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</si>
  <si>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</si>
  <si>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</si>
  <si>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</si>
  <si>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</si>
  <si>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</si>
  <si>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</si>
  <si>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</si>
  <si>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</si>
  <si>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对道路交通事故社会救助基金的补助</t>
  </si>
  <si>
    <t>2082402</t>
  </si>
  <si>
    <t>交强险罚款收入补助基金支出</t>
  </si>
  <si>
    <t>20825</t>
  </si>
  <si>
    <t>其他生活救助</t>
  </si>
  <si>
    <t>2082501</t>
  </si>
  <si>
    <t>其他城市生活救助</t>
  </si>
  <si>
    <t>2082502</t>
  </si>
  <si>
    <t>其他农村生活救助</t>
  </si>
  <si>
    <t>财政对基本养老保险基金的补助</t>
  </si>
  <si>
    <t>财政对企业职工基本养老保险基金的补助</t>
  </si>
  <si>
    <t>2082602</t>
  </si>
  <si>
    <t>财政对城乡居民基本养老保险基金的补助</t>
  </si>
  <si>
    <t>2082699</t>
  </si>
  <si>
    <t>财政对其他基本养老保险基金的补助</t>
  </si>
  <si>
    <t>退役军人管理事务</t>
  </si>
  <si>
    <t>拥军优属</t>
  </si>
  <si>
    <t>其他退役军人事务管理支出</t>
  </si>
  <si>
    <t>20830</t>
  </si>
  <si>
    <t>财政代缴社会保险费支出</t>
  </si>
  <si>
    <t>2083001</t>
  </si>
  <si>
    <t>财政代缴城乡居民基本养老保险费支出</t>
  </si>
  <si>
    <t>2083099</t>
  </si>
  <si>
    <t>财政代缴其他社会保险费支出</t>
  </si>
  <si>
    <t>其他社会保障和就业支出</t>
  </si>
  <si>
    <t>卫生健康支出</t>
  </si>
  <si>
    <t>卫生健康管理事务</t>
  </si>
  <si>
    <t>其他卫生健康管理事务支出</t>
  </si>
  <si>
    <t>公立医院</t>
  </si>
  <si>
    <t>综合医院</t>
  </si>
  <si>
    <t>中医（民族）医院</t>
  </si>
  <si>
    <t>传染病医院</t>
  </si>
  <si>
    <t>精神病医院</t>
  </si>
  <si>
    <t>儿童医院</t>
  </si>
  <si>
    <t>其他专科医院</t>
  </si>
  <si>
    <t>优抚医院</t>
  </si>
  <si>
    <t>21003</t>
  </si>
  <si>
    <t>基层医疗卫生机构</t>
  </si>
  <si>
    <t>2100301</t>
  </si>
  <si>
    <t>城市社区卫生机构</t>
  </si>
  <si>
    <t>2100302</t>
  </si>
  <si>
    <t>乡镇卫生院</t>
  </si>
  <si>
    <t>2100399</t>
  </si>
  <si>
    <t>其他基层医疗卫生机构支出</t>
  </si>
  <si>
    <t>公共卫生</t>
  </si>
  <si>
    <t>疾病预防控制机构</t>
  </si>
  <si>
    <t>卫生监督机构</t>
  </si>
  <si>
    <t>妇幼保健机构</t>
  </si>
  <si>
    <t>采供血机构</t>
  </si>
  <si>
    <t>其他专业公共卫生机构</t>
  </si>
  <si>
    <t>基本公共卫生服务</t>
  </si>
  <si>
    <t>重大公共卫生服务</t>
  </si>
  <si>
    <t>突发公共卫生事件应急处置</t>
  </si>
  <si>
    <t>2100499</t>
  </si>
  <si>
    <t>其他公共卫生支出</t>
  </si>
  <si>
    <t>计划生育事务</t>
  </si>
  <si>
    <t>计划生育机构</t>
  </si>
  <si>
    <t>2100717</t>
  </si>
  <si>
    <t>计划生育服务</t>
  </si>
  <si>
    <t>其他计划生育事务支出</t>
  </si>
  <si>
    <t>行政事业单位医疗</t>
  </si>
  <si>
    <t>行政单位医疗</t>
  </si>
  <si>
    <t>事业单位医疗</t>
  </si>
  <si>
    <t>2101103</t>
  </si>
  <si>
    <t>公务员医疗补助</t>
  </si>
  <si>
    <t>其他行政事业单位医疗支出</t>
  </si>
  <si>
    <t>财政对基本医疗保险基金的补助</t>
  </si>
  <si>
    <t>2101202</t>
  </si>
  <si>
    <t>财政对城乡居民基本医疗保险基金的补助</t>
  </si>
  <si>
    <t>财政对其他基本医疗保险基金的补助</t>
  </si>
  <si>
    <t>21013</t>
  </si>
  <si>
    <t>医疗救助</t>
  </si>
  <si>
    <t>2101301</t>
  </si>
  <si>
    <t>城乡医疗救助</t>
  </si>
  <si>
    <t>优抚对象医疗</t>
  </si>
  <si>
    <t>优抚对象医疗补助</t>
  </si>
  <si>
    <t>2101499</t>
  </si>
  <si>
    <t>其他优抚对象医疗支出</t>
  </si>
  <si>
    <t>医疗保障管理事务</t>
  </si>
  <si>
    <t>2101502</t>
  </si>
  <si>
    <t>医疗保障政策管理</t>
  </si>
  <si>
    <t>医疗保障经办事务</t>
  </si>
  <si>
    <t>其他医疗保障管理事务支出</t>
  </si>
  <si>
    <t>中医药事务</t>
  </si>
  <si>
    <t>中医（民族医）药专项</t>
  </si>
  <si>
    <t>其他中医药事务支出</t>
  </si>
  <si>
    <t>疾病预防控制事务</t>
  </si>
  <si>
    <t>其他疾病预防控制事务支出</t>
  </si>
  <si>
    <t>其他卫生健康支出</t>
  </si>
  <si>
    <t>节能环保支出</t>
  </si>
  <si>
    <t>环境保护管理事务</t>
  </si>
  <si>
    <t>环境保护法规、规划及标准</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</si>
  <si>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</si>
  <si>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</si>
  <si>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</si>
  <si>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</si>
  <si>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</si>
  <si>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</si>
  <si>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</si>
  <si>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</si>
  <si>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</si>
  <si>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</si>
  <si>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</si>
  <si>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土壤</t>
  </si>
  <si>
    <t>其他污染防治支出</t>
  </si>
  <si>
    <t>自然生态保护</t>
  </si>
  <si>
    <t>生态保护</t>
  </si>
  <si>
    <t>2110402</t>
  </si>
  <si>
    <t>农村环境保护</t>
  </si>
  <si>
    <t>自然保护地</t>
  </si>
  <si>
    <t>森林保护修复</t>
  </si>
  <si>
    <t>停伐补助</t>
  </si>
  <si>
    <t>能源节约利用</t>
  </si>
  <si>
    <t>污染减排</t>
  </si>
  <si>
    <t>生态环境监测与信息</t>
  </si>
  <si>
    <t>生态环境执法监察</t>
  </si>
  <si>
    <t>2111103</t>
  </si>
  <si>
    <t>减排专项支出</t>
  </si>
  <si>
    <t>可再生能源</t>
  </si>
  <si>
    <t>城乡社区支出</t>
  </si>
  <si>
    <t>城乡社区管理事务</t>
  </si>
  <si>
    <t>2120104</t>
  </si>
  <si>
    <t>城管执法</t>
  </si>
  <si>
    <t>工程建设标准规范编制与监管</t>
  </si>
  <si>
    <t>工程建设管理</t>
  </si>
  <si>
    <t>市政公用行业市场监管</t>
  </si>
  <si>
    <t>住宅建设与房地产市场监管</t>
  </si>
  <si>
    <t>其他城乡社区管理事务支出</t>
  </si>
  <si>
    <t>21202</t>
  </si>
  <si>
    <t>城乡社区规划与管理</t>
  </si>
  <si>
    <t>2120201</t>
  </si>
  <si>
    <t>城乡社区公共设施</t>
  </si>
  <si>
    <t>2120303</t>
  </si>
  <si>
    <t>小城镇基础设施建设</t>
  </si>
  <si>
    <t>其他城乡社区公共设施支出</t>
  </si>
  <si>
    <t>城乡社区环境卫生</t>
  </si>
  <si>
    <t>其他城乡社区支出</t>
  </si>
  <si>
    <t>农林水支出</t>
  </si>
  <si>
    <t>农业农村</t>
  </si>
  <si>
    <t>科技转化与推广服务</t>
  </si>
  <si>
    <t>病虫害控制</t>
  </si>
  <si>
    <t>农产品质量安全</t>
  </si>
  <si>
    <t>执法监管</t>
  </si>
  <si>
    <t>统计监测与信息服务</t>
  </si>
  <si>
    <t>行业业务管理</t>
  </si>
  <si>
    <t>对外交流与合作</t>
  </si>
  <si>
    <t>防灾救灾</t>
  </si>
  <si>
    <t>2130120</t>
  </si>
  <si>
    <t>稳定农民收入补贴</t>
  </si>
  <si>
    <t>2130121</t>
  </si>
  <si>
    <t>农业结构调整补贴</t>
  </si>
  <si>
    <t>农业生产发展</t>
  </si>
  <si>
    <t>2130124</t>
  </si>
  <si>
    <t>农村合作经济</t>
  </si>
  <si>
    <t>农村社会事业</t>
  </si>
  <si>
    <t>农业生态资源保护</t>
  </si>
  <si>
    <t>渔业发展</t>
  </si>
  <si>
    <t>耕地建设与利用</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</si>
  <si>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</si>
  <si>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</si>
  <si>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</si>
  <si>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</si>
  <si>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</si>
  <si>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</si>
  <si>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</si>
  <si>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</si>
  <si>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</si>
  <si>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</si>
  <si>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</si>
  <si>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产业化管理</t>
  </si>
  <si>
    <t>信息管理</t>
  </si>
  <si>
    <t>林业草原防灾减灾</t>
  </si>
  <si>
    <t>草原管理</t>
  </si>
  <si>
    <t>其他林业和草原支出</t>
  </si>
  <si>
    <t>水利</t>
  </si>
  <si>
    <t>水利行业业务管理</t>
  </si>
  <si>
    <t>水利工程建设</t>
  </si>
  <si>
    <t>水利工程运行与维护</t>
  </si>
  <si>
    <t>水利前期工作</t>
  </si>
  <si>
    <t>水利执法监督</t>
  </si>
  <si>
    <t>水土保持</t>
  </si>
  <si>
    <t>水资源节约管理与保护</t>
  </si>
  <si>
    <t>水文测报</t>
  </si>
  <si>
    <t>防汛</t>
  </si>
  <si>
    <t>2130316</t>
  </si>
  <si>
    <t>农村水利</t>
  </si>
  <si>
    <t>水利技术推广</t>
  </si>
  <si>
    <t>2130334</t>
  </si>
  <si>
    <t>水利建设征地及移民支出</t>
  </si>
  <si>
    <t>农村供水</t>
  </si>
  <si>
    <t>南水北调工程建设</t>
  </si>
  <si>
    <t>南水北调工程管理</t>
  </si>
  <si>
    <t>其他水利支出</t>
  </si>
  <si>
    <t>巩固脱贫攻坚成果衔接乡村振兴</t>
  </si>
  <si>
    <t>其他巩固脱贫攻坚成果衔接乡村振兴支出</t>
  </si>
  <si>
    <t>21307</t>
  </si>
  <si>
    <t>农村综合改革</t>
  </si>
  <si>
    <t>2130701</t>
  </si>
  <si>
    <t>对村级公益事业建设的补助</t>
  </si>
  <si>
    <t>2130705</t>
  </si>
  <si>
    <t>对村民委员会和村党支部的补助</t>
  </si>
  <si>
    <t>2130799</t>
  </si>
  <si>
    <t>其他农村综合改革支出</t>
  </si>
  <si>
    <t>普惠金融发展支出</t>
  </si>
  <si>
    <t>农业保险保费补贴</t>
  </si>
  <si>
    <t>其他农林水支出</t>
  </si>
  <si>
    <t>交通运输支出</t>
  </si>
  <si>
    <t>公路水路运输</t>
  </si>
  <si>
    <t>2140104</t>
  </si>
  <si>
    <t>公路建设</t>
  </si>
  <si>
    <t>公路养护</t>
  </si>
  <si>
    <t>公路运输管理</t>
  </si>
  <si>
    <t>航道维护</t>
  </si>
  <si>
    <t>船舶检验</t>
  </si>
  <si>
    <t>水路运输管理支出</t>
  </si>
  <si>
    <t>其他公路水路运输支出</t>
  </si>
  <si>
    <t>铁路运输</t>
  </si>
  <si>
    <t>铁路路网建设</t>
  </si>
  <si>
    <t>行业监管</t>
  </si>
  <si>
    <t>民用航空运输</t>
  </si>
  <si>
    <t>其他民用航空运输支出</t>
  </si>
  <si>
    <t>邮政业支出</t>
  </si>
  <si>
    <t>其他邮政业支出</t>
  </si>
  <si>
    <t>资源勘探工业信息等支出</t>
  </si>
  <si>
    <t>制造业</t>
  </si>
  <si>
    <t>其他制造业支出</t>
  </si>
  <si>
    <t>工业和信息产业监管</t>
  </si>
  <si>
    <t>专用通信</t>
  </si>
  <si>
    <t>无线电及信息通信监管</t>
  </si>
  <si>
    <t>产业发展</t>
  </si>
  <si>
    <t>其他工业和信息产业监管支出</t>
  </si>
  <si>
    <t>国有资产监管</t>
  </si>
  <si>
    <t>其他国有资产监管支出</t>
  </si>
  <si>
    <t>支持中小企业发展和管理支出</t>
  </si>
  <si>
    <t>中小企业发展专项</t>
  </si>
  <si>
    <t>2150899</t>
  </si>
  <si>
    <t>其他支持中小企业发展和管理支出</t>
  </si>
  <si>
    <t>21599</t>
  </si>
  <si>
    <t>其他资源勘探工业信息等支出</t>
  </si>
  <si>
    <t>2159999</t>
  </si>
  <si>
    <t>商业服务业等支出</t>
  </si>
  <si>
    <t>商业流通事务</t>
  </si>
  <si>
    <t>2160202</t>
  </si>
  <si>
    <t>2160250</t>
  </si>
  <si>
    <t>2160299</t>
  </si>
  <si>
    <t>其他商业流通事务支出</t>
  </si>
  <si>
    <t>涉外发展服务支出</t>
  </si>
  <si>
    <t>其他涉外发展服务支出</t>
  </si>
  <si>
    <t>其他商业服务业等支出</t>
  </si>
  <si>
    <t>金融支出</t>
  </si>
  <si>
    <t>金融部门行政支出</t>
  </si>
  <si>
    <t>金融部门监管支出</t>
  </si>
  <si>
    <t>金融部门其他监管支出</t>
  </si>
  <si>
    <t>金融发展支出</t>
  </si>
  <si>
    <t>利息费用补贴支出</t>
  </si>
  <si>
    <t>其他金融发展支出</t>
  </si>
  <si>
    <t>援助其他地区支出</t>
  </si>
  <si>
    <t>其他支出</t>
  </si>
  <si>
    <t>自然资源海洋气象等支出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</si>
  <si>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</si>
  <si>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</si>
  <si>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</si>
  <si>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</si>
  <si>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</si>
  <si>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</si>
  <si>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</si>
  <si>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</si>
  <si>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</si>
  <si>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海域与海岛管理</t>
  </si>
  <si>
    <t>海洋战略规划与预警监测</t>
  </si>
  <si>
    <t>基础测绘与地理信息监管</t>
  </si>
  <si>
    <t>其他自然资源事务支出</t>
  </si>
  <si>
    <t>气象事务</t>
  </si>
  <si>
    <t>气象事业机构</t>
  </si>
  <si>
    <t>气象信息传输及管理</t>
  </si>
  <si>
    <t>气象预报预测</t>
  </si>
  <si>
    <t>气象服务</t>
  </si>
  <si>
    <t>气象装备保障维护</t>
  </si>
  <si>
    <t>气象基础设施建设与维修</t>
  </si>
  <si>
    <t>其他气象事务支出</t>
  </si>
  <si>
    <t>住房保障支出</t>
  </si>
  <si>
    <t>22101</t>
  </si>
  <si>
    <t>保障性安居工程支出</t>
  </si>
  <si>
    <t>2210111</t>
  </si>
  <si>
    <t>配租型住房保障</t>
  </si>
  <si>
    <t>住房改革支出</t>
  </si>
  <si>
    <t>住房公积金</t>
  </si>
  <si>
    <t>城乡社区住宅</t>
  </si>
  <si>
    <t>住房公积金管理</t>
  </si>
  <si>
    <t>粮油物资储备支出</t>
  </si>
  <si>
    <t>粮油物资事务</t>
  </si>
  <si>
    <t>信息统计</t>
  </si>
  <si>
    <t>专项业务活动</t>
  </si>
  <si>
    <t>粮食风险基金</t>
  </si>
  <si>
    <t>设施建设</t>
  </si>
  <si>
    <t>设施安全</t>
  </si>
  <si>
    <t>物资保管保养</t>
  </si>
  <si>
    <t>2220199</t>
  </si>
  <si>
    <t>其他粮油物资事务支出</t>
  </si>
  <si>
    <t>能源储备</t>
  </si>
  <si>
    <t>成品油储备</t>
  </si>
  <si>
    <t>22204</t>
  </si>
  <si>
    <t>粮油储备</t>
  </si>
  <si>
    <t>2220401</t>
  </si>
  <si>
    <t>储备粮油补贴</t>
  </si>
  <si>
    <t>2220402</t>
  </si>
  <si>
    <t>储备粮油差价补贴</t>
  </si>
  <si>
    <t>2220403</t>
  </si>
  <si>
    <t>储备粮（油）库建设</t>
  </si>
  <si>
    <t>重要商品储备</t>
  </si>
  <si>
    <t>食糖储备</t>
  </si>
  <si>
    <t>化肥储备</t>
  </si>
  <si>
    <t>农药储备</t>
  </si>
  <si>
    <t>食盐储备</t>
  </si>
  <si>
    <t>应急物资储备</t>
  </si>
  <si>
    <t>灾害防治及应急管理支出</t>
  </si>
  <si>
    <t>应急管理事务</t>
  </si>
  <si>
    <t>2240102</t>
  </si>
  <si>
    <t>安全监管</t>
  </si>
  <si>
    <t>应急救援</t>
  </si>
  <si>
    <t>应急管理</t>
  </si>
  <si>
    <t>其他应急管理支出</t>
  </si>
  <si>
    <t>消防救援事务</t>
  </si>
  <si>
    <t>2240202</t>
  </si>
  <si>
    <t>消防应急救援</t>
  </si>
  <si>
    <t>2240299</t>
  </si>
  <si>
    <t>其他消防救援事务支出</t>
  </si>
  <si>
    <t>地震事务</t>
  </si>
  <si>
    <t>地震监测</t>
  </si>
  <si>
    <t>地震灾害预防</t>
  </si>
  <si>
    <t>地震应急救援</t>
  </si>
  <si>
    <t>地震环境探察</t>
  </si>
  <si>
    <t>地震事业机构</t>
  </si>
  <si>
    <t>自然灾害救灾及恢复重建支出</t>
  </si>
  <si>
    <t>自然灾害救灾补助</t>
  </si>
  <si>
    <t>自然灾害灾后重建补助</t>
  </si>
  <si>
    <t>其他自然灾害救灾及恢复重建支出</t>
  </si>
  <si>
    <t>其他灾害防治及应急管理支出</t>
  </si>
  <si>
    <t>其他自然灾害救灾及应急管理支出</t>
  </si>
  <si>
    <t>预备费</t>
  </si>
  <si>
    <t>229</t>
  </si>
  <si>
    <t>22999</t>
  </si>
  <si>
    <t>2299999</t>
  </si>
  <si>
    <t>债务付息支出</t>
  </si>
  <si>
    <t>地方政府一般债务付息支出</t>
  </si>
  <si>
    <t>地方政府一般债券付息支出</t>
  </si>
  <si>
    <t>地方政府向外国政府借款付息支出</t>
  </si>
  <si>
    <t>债务发行费用支出</t>
  </si>
  <si>
    <t>地方政府一般债务发行费用支出</t>
  </si>
  <si>
    <t>合     计</t>
  </si>
  <si>
    <r>
      <rPr>
        <sz val="12"/>
        <rFont val="仿宋"/>
        <charset val="134"/>
      </rPr>
      <t>附表</t>
    </r>
    <r>
      <rPr>
        <sz val="12"/>
        <rFont val="Times New Roman"/>
        <charset val="0"/>
      </rPr>
      <t>1-4</t>
    </r>
  </si>
  <si>
    <r>
      <rPr>
        <sz val="16"/>
        <rFont val="Times New Roman"/>
        <charset val="0"/>
      </rPr>
      <t>2025</t>
    </r>
    <r>
      <rPr>
        <sz val="16"/>
        <rFont val="方正小标宋简体"/>
        <charset val="0"/>
      </rPr>
      <t>年一般公共预算本级基本支出表</t>
    </r>
  </si>
  <si>
    <r>
      <rPr>
        <sz val="12"/>
        <color theme="1"/>
        <rFont val="方正黑体_GBK"/>
        <charset val="134"/>
      </rPr>
      <t>科目编码</t>
    </r>
  </si>
  <si>
    <r>
      <rPr>
        <sz val="12"/>
        <color theme="1"/>
        <rFont val="方正黑体_GBK"/>
        <charset val="134"/>
      </rPr>
      <t>科目名称</t>
    </r>
  </si>
  <si>
    <r>
      <rPr>
        <sz val="12"/>
        <color theme="1"/>
        <rFont val="方正黑体_GBK"/>
        <charset val="134"/>
      </rPr>
      <t>预算安排</t>
    </r>
  </si>
  <si>
    <t>机关工资福利支出</t>
  </si>
  <si>
    <r>
      <rPr>
        <sz val="12"/>
        <color rgb="FF000000"/>
        <rFont val="方正仿宋_GBK"/>
        <charset val="134"/>
      </rPr>
      <t>工资奖金津补贴</t>
    </r>
  </si>
  <si>
    <r>
      <rPr>
        <sz val="12"/>
        <color rgb="FF000000"/>
        <rFont val="方正仿宋_GBK"/>
        <charset val="134"/>
      </rPr>
      <t>社会保障缴费</t>
    </r>
  </si>
  <si>
    <r>
      <rPr>
        <sz val="12"/>
        <color rgb="FF000000"/>
        <rFont val="方正仿宋_GBK"/>
        <charset val="134"/>
      </rPr>
      <t>住房公积金</t>
    </r>
  </si>
  <si>
    <r>
      <rPr>
        <sz val="12"/>
        <color rgb="FF000000"/>
        <rFont val="方正仿宋_GBK"/>
        <charset val="134"/>
      </rPr>
      <t>其他工资福利支出</t>
    </r>
  </si>
  <si>
    <t>机关商品和服务支出</t>
  </si>
  <si>
    <r>
      <rPr>
        <sz val="12"/>
        <color rgb="FF000000"/>
        <rFont val="方正仿宋_GBK"/>
        <charset val="134"/>
      </rPr>
      <t>办公经费</t>
    </r>
  </si>
  <si>
    <r>
      <rPr>
        <sz val="12"/>
        <color rgb="FF000000"/>
        <rFont val="方正仿宋_GBK"/>
        <charset val="134"/>
      </rPr>
      <t>会议费</t>
    </r>
  </si>
  <si>
    <r>
      <rPr>
        <sz val="12"/>
        <color rgb="FF000000"/>
        <rFont val="方正仿宋_GBK"/>
        <charset val="134"/>
      </rPr>
      <t>培训费</t>
    </r>
  </si>
  <si>
    <r>
      <rPr>
        <sz val="12"/>
        <color rgb="FF000000"/>
        <rFont val="方正仿宋_GBK"/>
        <charset val="134"/>
      </rPr>
      <t>专用材料购置费</t>
    </r>
  </si>
  <si>
    <r>
      <rPr>
        <sz val="12"/>
        <color rgb="FF000000"/>
        <rFont val="方正仿宋_GBK"/>
        <charset val="134"/>
      </rPr>
      <t>委托业务费</t>
    </r>
  </si>
  <si>
    <r>
      <rPr>
        <sz val="12"/>
        <color rgb="FF000000"/>
        <rFont val="方正仿宋_GBK"/>
        <charset val="134"/>
      </rPr>
      <t>公务接待费</t>
    </r>
  </si>
  <si>
    <r>
      <rPr>
        <sz val="12"/>
        <color rgb="FF000000"/>
        <rFont val="方正仿宋_GBK"/>
        <charset val="134"/>
      </rPr>
      <t>因公出国（境）费用</t>
    </r>
  </si>
  <si>
    <r>
      <rPr>
        <sz val="12"/>
        <color rgb="FF000000"/>
        <rFont val="方正仿宋_GBK"/>
        <charset val="134"/>
      </rPr>
      <t>公务用车运行维护费</t>
    </r>
  </si>
  <si>
    <r>
      <rPr>
        <sz val="12"/>
        <color rgb="FF000000"/>
        <rFont val="方正仿宋_GBK"/>
        <charset val="134"/>
      </rPr>
      <t>维修（护）费</t>
    </r>
  </si>
  <si>
    <r>
      <rPr>
        <sz val="12"/>
        <color rgb="FF000000"/>
        <rFont val="方正仿宋_GBK"/>
        <charset val="134"/>
      </rPr>
      <t>其他商品和服务支出</t>
    </r>
  </si>
  <si>
    <t>机关资本性支出</t>
  </si>
  <si>
    <r>
      <rPr>
        <sz val="12"/>
        <color rgb="FF000000"/>
        <rFont val="方正仿宋_GBK"/>
        <charset val="134"/>
      </rPr>
      <t>设备购置</t>
    </r>
  </si>
  <si>
    <t>对事业单位经常性补助</t>
  </si>
  <si>
    <r>
      <rPr>
        <sz val="12"/>
        <color rgb="FF000000"/>
        <rFont val="方正仿宋_GBK"/>
        <charset val="134"/>
      </rPr>
      <t>工资福利支出</t>
    </r>
  </si>
  <si>
    <r>
      <rPr>
        <sz val="12"/>
        <color rgb="FF000000"/>
        <rFont val="方正仿宋_GBK"/>
        <charset val="134"/>
      </rPr>
      <t>商品和服务支出</t>
    </r>
  </si>
  <si>
    <t>对事业单位资本性补助</t>
  </si>
  <si>
    <t>资本性支出</t>
  </si>
  <si>
    <t>对个人和家庭的补助</t>
  </si>
  <si>
    <r>
      <rPr>
        <sz val="12"/>
        <color rgb="FF000000"/>
        <rFont val="方正仿宋_GBK"/>
        <charset val="134"/>
      </rPr>
      <t>社会福利和救助</t>
    </r>
  </si>
  <si>
    <r>
      <rPr>
        <sz val="12"/>
        <color rgb="FF000000"/>
        <rFont val="方正仿宋_GBK"/>
        <charset val="134"/>
      </rPr>
      <t>离退休费</t>
    </r>
  </si>
  <si>
    <r>
      <rPr>
        <sz val="12"/>
        <color rgb="FF000000"/>
        <rFont val="方正仿宋_GBK"/>
        <charset val="134"/>
      </rPr>
      <t>其他对个人和家庭补助</t>
    </r>
  </si>
  <si>
    <t>合       计</t>
  </si>
  <si>
    <r>
      <rPr>
        <sz val="12"/>
        <rFont val="宋体"/>
        <charset val="134"/>
      </rPr>
      <t>附表</t>
    </r>
    <r>
      <rPr>
        <sz val="12"/>
        <rFont val="Times New Roman"/>
        <charset val="0"/>
      </rPr>
      <t>1-5</t>
    </r>
  </si>
  <si>
    <t>2025年一般公共预算税收返还、一般性和专项转移支付分地区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</si>
  <si>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</si>
  <si>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</si>
  <si>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</si>
  <si>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</si>
  <si>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</si>
  <si>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11"/>
        <rFont val="方正仿宋_GBK"/>
        <charset val="134"/>
      </rPr>
      <t>合计</t>
    </r>
  </si>
  <si>
    <t>我区无一般公共预算税收返还、一般性和专项转移支付分地区
安排情况，此页无数据，空表列示</t>
  </si>
  <si>
    <t>附表1-6</t>
  </si>
  <si>
    <t>2025年一般公共预算支出专项转移支付分项目安排情况表</t>
  </si>
  <si>
    <t>项目名称</t>
  </si>
  <si>
    <t>预算数</t>
  </si>
  <si>
    <t>合  计</t>
  </si>
  <si>
    <t>此页无数据，空表列示</t>
  </si>
  <si>
    <t>附表1-7</t>
  </si>
  <si>
    <r>
      <rPr>
        <b/>
        <sz val="16"/>
        <rFont val="Times New Roman"/>
        <charset val="0"/>
      </rPr>
      <t>2025</t>
    </r>
    <r>
      <rPr>
        <b/>
        <sz val="16"/>
        <rFont val="仿宋"/>
        <charset val="0"/>
      </rPr>
      <t>年政府性基金预算收入表</t>
    </r>
  </si>
  <si>
    <r>
      <rPr>
        <b/>
        <sz val="11"/>
        <rFont val="仿宋"/>
        <charset val="134"/>
      </rPr>
      <t>项</t>
    </r>
    <r>
      <rPr>
        <b/>
        <sz val="11"/>
        <rFont val="Times New Roman"/>
        <charset val="0"/>
      </rPr>
      <t xml:space="preserve">              </t>
    </r>
    <r>
      <rPr>
        <b/>
        <sz val="11"/>
        <rFont val="仿宋"/>
        <charset val="134"/>
      </rPr>
      <t>目</t>
    </r>
  </si>
  <si>
    <r>
      <rPr>
        <b/>
        <sz val="11"/>
        <rFont val="仿宋"/>
        <charset val="134"/>
      </rPr>
      <t>预算安排</t>
    </r>
  </si>
  <si>
    <r>
      <rPr>
        <b/>
        <sz val="11"/>
        <rFont val="仿宋"/>
        <charset val="134"/>
      </rPr>
      <t>一、政府性基金预算收入</t>
    </r>
  </si>
  <si>
    <r>
      <rPr>
        <sz val="11"/>
        <rFont val="Times New Roman"/>
        <charset val="0"/>
      </rPr>
      <t xml:space="preserve">      </t>
    </r>
    <r>
      <rPr>
        <sz val="11"/>
        <rFont val="仿宋"/>
        <charset val="134"/>
      </rPr>
      <t>国有土地使用权出让收入</t>
    </r>
  </si>
  <si>
    <r>
      <rPr>
        <sz val="11"/>
        <rFont val="Times New Roman"/>
        <charset val="0"/>
      </rPr>
      <t xml:space="preserve">      </t>
    </r>
    <r>
      <rPr>
        <sz val="11"/>
        <rFont val="仿宋"/>
        <charset val="134"/>
      </rPr>
      <t>城市基础设施配套费收入</t>
    </r>
  </si>
  <si>
    <r>
      <rPr>
        <sz val="11"/>
        <rFont val="Times New Roman"/>
        <charset val="0"/>
      </rPr>
      <t xml:space="preserve">      </t>
    </r>
    <r>
      <rPr>
        <sz val="11"/>
        <rFont val="仿宋"/>
        <charset val="134"/>
      </rPr>
      <t>车辆通行费</t>
    </r>
  </si>
  <si>
    <r>
      <rPr>
        <sz val="11"/>
        <rFont val="Times New Roman"/>
        <charset val="0"/>
      </rPr>
      <t xml:space="preserve">      </t>
    </r>
    <r>
      <rPr>
        <sz val="11"/>
        <rFont val="仿宋"/>
        <charset val="134"/>
      </rPr>
      <t>污水处理费收入</t>
    </r>
  </si>
  <si>
    <r>
      <rPr>
        <b/>
        <sz val="11"/>
        <rFont val="仿宋"/>
        <charset val="134"/>
      </rPr>
      <t>二、专项补助</t>
    </r>
  </si>
  <si>
    <r>
      <rPr>
        <b/>
        <sz val="11"/>
        <rFont val="仿宋"/>
        <charset val="134"/>
      </rPr>
      <t>三、上年结余</t>
    </r>
  </si>
  <si>
    <r>
      <rPr>
        <b/>
        <sz val="11"/>
        <rFont val="仿宋"/>
        <charset val="134"/>
      </rPr>
      <t>四、政府债券收入</t>
    </r>
  </si>
  <si>
    <r>
      <rPr>
        <b/>
        <sz val="11"/>
        <rFont val="仿宋"/>
        <charset val="134"/>
      </rPr>
      <t>收入总计</t>
    </r>
  </si>
  <si>
    <t>附表1-8</t>
  </si>
  <si>
    <r>
      <rPr>
        <sz val="16"/>
        <rFont val="Times New Roman"/>
        <charset val="0"/>
      </rPr>
      <t>2025</t>
    </r>
    <r>
      <rPr>
        <sz val="16"/>
        <rFont val="方正小标宋简体"/>
        <charset val="0"/>
      </rPr>
      <t>年政府性基金预算支出表</t>
    </r>
  </si>
  <si>
    <r>
      <rPr>
        <b/>
        <sz val="12"/>
        <rFont val="仿宋"/>
        <charset val="134"/>
      </rPr>
      <t>科目编码</t>
    </r>
  </si>
  <si>
    <r>
      <rPr>
        <b/>
        <sz val="12"/>
        <rFont val="仿宋"/>
        <charset val="134"/>
      </rPr>
      <t>科目名称</t>
    </r>
  </si>
  <si>
    <r>
      <rPr>
        <b/>
        <sz val="12"/>
        <rFont val="仿宋"/>
        <charset val="134"/>
      </rPr>
      <t>预算安排</t>
    </r>
  </si>
  <si>
    <r>
      <rPr>
        <b/>
        <sz val="12"/>
        <rFont val="仿宋"/>
        <charset val="134"/>
      </rPr>
      <t>一、政府性基金预算支出</t>
    </r>
  </si>
  <si>
    <t>超长期特别国债安排的支出</t>
  </si>
  <si>
    <t>应对气候变化</t>
  </si>
  <si>
    <t>其他节能环保支出</t>
  </si>
  <si>
    <t>国有土地使用权出让收入安排的支出</t>
  </si>
  <si>
    <t>征地和拆迁补偿支出</t>
  </si>
  <si>
    <t>土地开发支出</t>
  </si>
  <si>
    <t>城市建设支出</t>
  </si>
  <si>
    <t>农村基础设施建设支出</t>
  </si>
  <si>
    <t>土地出让业务支出</t>
  </si>
  <si>
    <t>支付破产或改制企业职工安置费</t>
  </si>
  <si>
    <t>农业土地开发资金安排的支出</t>
  </si>
  <si>
    <t>城市基础设施配套费对应专项债务收入安排的支出</t>
  </si>
  <si>
    <t>城市公共设施</t>
  </si>
  <si>
    <t>污水处理费对应专项债务收入安排的支出</t>
  </si>
  <si>
    <t>污水处理设施建设和运营</t>
  </si>
  <si>
    <t>大中型水库移民后期扶持基金支出</t>
  </si>
  <si>
    <t>移民补助</t>
  </si>
  <si>
    <t>车辆通行费安排的支出</t>
  </si>
  <si>
    <t>公路还贷</t>
  </si>
  <si>
    <t>其他车辆通行费安排的支出</t>
  </si>
  <si>
    <t>彩票公益金安排的支出</t>
  </si>
  <si>
    <t>用于社会福利的彩票公益金支出</t>
  </si>
  <si>
    <t>用于残疾人事业的彩票公益金支出</t>
  </si>
  <si>
    <t>超长期特别国债安排的其他支出</t>
  </si>
  <si>
    <t>地方政府专项债务付息支出</t>
  </si>
  <si>
    <t>国有土地使用权出让金债务付息支出</t>
  </si>
  <si>
    <t>土地储备专项债券付息支出</t>
  </si>
  <si>
    <t>政府收费公路专项债券付息支出</t>
  </si>
  <si>
    <t>棚户区改造专项债券付息支出</t>
  </si>
  <si>
    <t>其他地方自行试点项目收益专项债券付息支出</t>
  </si>
  <si>
    <t>地方政府专项债务发行费用支出</t>
  </si>
  <si>
    <t>国有土地使用权出让金债务发行费用支出</t>
  </si>
  <si>
    <t>二、政府性基金债务还本支出</t>
  </si>
  <si>
    <r>
      <rPr>
        <b/>
        <sz val="12"/>
        <rFont val="仿宋"/>
        <charset val="134"/>
      </rPr>
      <t>支出总计</t>
    </r>
  </si>
  <si>
    <t>附表1-9</t>
  </si>
  <si>
    <r>
      <rPr>
        <sz val="16"/>
        <rFont val="Times New Roman"/>
        <charset val="0"/>
      </rPr>
      <t>2025</t>
    </r>
    <r>
      <rPr>
        <sz val="16"/>
        <rFont val="黑体"/>
        <charset val="0"/>
      </rPr>
      <t>年政府性基金预算本级支出表</t>
    </r>
  </si>
  <si>
    <t>合计</t>
  </si>
  <si>
    <r>
      <rPr>
        <sz val="11"/>
        <rFont val="宋体"/>
        <charset val="134"/>
      </rPr>
      <t>附表</t>
    </r>
    <r>
      <rPr>
        <sz val="11"/>
        <rFont val="Times New Roman"/>
        <charset val="0"/>
      </rPr>
      <t>1-10</t>
    </r>
  </si>
  <si>
    <t>2025年政府性基金预算专项转移支付分地区安排情况表</t>
  </si>
  <si>
    <t>我区无政府性基金预算专项转移支付分地区安排情况，此页无数据，空表列示</t>
  </si>
  <si>
    <t>附表1-11</t>
  </si>
  <si>
    <t>2025年政府性基金预算专项转移支付分项目安排情况表</t>
  </si>
  <si>
    <t>合    计</t>
  </si>
  <si>
    <r>
      <rPr>
        <sz val="12"/>
        <rFont val="宋体"/>
        <charset val="134"/>
      </rPr>
      <t>附表</t>
    </r>
    <r>
      <rPr>
        <sz val="12"/>
        <rFont val="Times New Roman"/>
        <charset val="0"/>
      </rPr>
      <t>1-12</t>
    </r>
  </si>
  <si>
    <r>
      <rPr>
        <sz val="16"/>
        <rFont val="Times New Roman"/>
        <charset val="0"/>
      </rPr>
      <t>2025</t>
    </r>
    <r>
      <rPr>
        <sz val="16"/>
        <rFont val="方正小标宋简体"/>
        <charset val="0"/>
      </rPr>
      <t>年国有资本经营预算收入表</t>
    </r>
  </si>
  <si>
    <r>
      <rPr>
        <b/>
        <sz val="12"/>
        <color rgb="FF000000"/>
        <rFont val="仿宋"/>
        <charset val="134"/>
      </rPr>
      <t>收</t>
    </r>
    <r>
      <rPr>
        <b/>
        <sz val="12"/>
        <color rgb="FF000000"/>
        <rFont val="Times New Roman"/>
        <charset val="0"/>
      </rPr>
      <t xml:space="preserve"> </t>
    </r>
    <r>
      <rPr>
        <b/>
        <sz val="12"/>
        <color rgb="FF000000"/>
        <rFont val="Times New Roman"/>
        <charset val="0"/>
      </rPr>
      <t xml:space="preserve">   </t>
    </r>
    <r>
      <rPr>
        <b/>
        <sz val="12"/>
        <color rgb="FF000000"/>
        <rFont val="仿宋"/>
        <charset val="134"/>
      </rPr>
      <t>入</t>
    </r>
  </si>
  <si>
    <r>
      <rPr>
        <b/>
        <sz val="12"/>
        <color rgb="FF000000"/>
        <rFont val="仿宋"/>
        <charset val="134"/>
      </rPr>
      <t>项</t>
    </r>
    <r>
      <rPr>
        <b/>
        <sz val="12"/>
        <color rgb="FF000000"/>
        <rFont val="Times New Roman"/>
        <charset val="0"/>
      </rPr>
      <t xml:space="preserve"> </t>
    </r>
    <r>
      <rPr>
        <b/>
        <sz val="12"/>
        <color rgb="FF000000"/>
        <rFont val="Times New Roman"/>
        <charset val="0"/>
      </rPr>
      <t xml:space="preserve">   </t>
    </r>
    <r>
      <rPr>
        <b/>
        <sz val="12"/>
        <color rgb="FF000000"/>
        <rFont val="仿宋"/>
        <charset val="134"/>
      </rPr>
      <t>目</t>
    </r>
  </si>
  <si>
    <t>一、利润收入</t>
  </si>
  <si>
    <t>二、股利、股息收入</t>
  </si>
  <si>
    <t>三、产权转让收入</t>
  </si>
  <si>
    <t>四、清算收入</t>
  </si>
  <si>
    <t>五、其他国有资本经营预算收入</t>
  </si>
  <si>
    <r>
      <rPr>
        <b/>
        <sz val="12"/>
        <color rgb="FF000000"/>
        <rFont val="仿宋"/>
        <charset val="134"/>
      </rPr>
      <t>本年收入</t>
    </r>
    <r>
      <rPr>
        <b/>
        <sz val="12"/>
        <color rgb="FF000000"/>
        <rFont val="仿宋"/>
        <charset val="134"/>
      </rPr>
      <t>小</t>
    </r>
    <r>
      <rPr>
        <b/>
        <sz val="12"/>
        <color rgb="FF000000"/>
        <rFont val="仿宋"/>
        <charset val="134"/>
      </rPr>
      <t>计</t>
    </r>
  </si>
  <si>
    <t>上年结转</t>
  </si>
  <si>
    <t>上级补助收入</t>
  </si>
  <si>
    <r>
      <rPr>
        <sz val="11"/>
        <rFont val="宋体"/>
        <charset val="134"/>
      </rPr>
      <t>附表</t>
    </r>
    <r>
      <rPr>
        <sz val="11"/>
        <rFont val="Times New Roman"/>
        <charset val="0"/>
      </rPr>
      <t>1-13</t>
    </r>
  </si>
  <si>
    <r>
      <rPr>
        <sz val="16"/>
        <rFont val="Times New Roman"/>
        <charset val="0"/>
      </rPr>
      <t>2025</t>
    </r>
    <r>
      <rPr>
        <sz val="16"/>
        <rFont val="方正小标宋简体"/>
        <charset val="0"/>
      </rPr>
      <t>年国有资本经营预算支出表</t>
    </r>
  </si>
  <si>
    <r>
      <rPr>
        <b/>
        <sz val="12"/>
        <color rgb="FF000000"/>
        <rFont val="仿宋"/>
        <charset val="134"/>
      </rPr>
      <t>支</t>
    </r>
    <r>
      <rPr>
        <b/>
        <sz val="12"/>
        <color rgb="FF000000"/>
        <rFont val="Times New Roman"/>
        <charset val="0"/>
      </rPr>
      <t xml:space="preserve"> </t>
    </r>
    <r>
      <rPr>
        <b/>
        <sz val="12"/>
        <color rgb="FF000000"/>
        <rFont val="Times New Roman"/>
        <charset val="0"/>
      </rPr>
      <t xml:space="preserve">   </t>
    </r>
    <r>
      <rPr>
        <b/>
        <sz val="12"/>
        <color rgb="FF000000"/>
        <rFont val="仿宋"/>
        <charset val="134"/>
      </rPr>
      <t>出</t>
    </r>
  </si>
  <si>
    <t>一、解决历史遗留问题及改革成本支出</t>
  </si>
  <si>
    <t>二、国有企业资本金注入</t>
  </si>
  <si>
    <t>三、国有企业政策性补贴</t>
  </si>
  <si>
    <t>四、金融国有资本经营预算支出</t>
  </si>
  <si>
    <t>五、其他国有资本经营预算支出</t>
  </si>
  <si>
    <r>
      <rPr>
        <b/>
        <sz val="12"/>
        <color rgb="FF000000"/>
        <rFont val="仿宋"/>
        <charset val="134"/>
      </rPr>
      <t>本年支出</t>
    </r>
    <r>
      <rPr>
        <b/>
        <sz val="12"/>
        <color rgb="FF000000"/>
        <rFont val="仿宋"/>
        <charset val="134"/>
      </rPr>
      <t>小</t>
    </r>
    <r>
      <rPr>
        <b/>
        <sz val="12"/>
        <color rgb="FF000000"/>
        <rFont val="仿宋"/>
        <charset val="134"/>
      </rPr>
      <t>计</t>
    </r>
  </si>
  <si>
    <t>结转下年</t>
  </si>
  <si>
    <t>调出资金</t>
  </si>
  <si>
    <r>
      <rPr>
        <sz val="11"/>
        <rFont val="宋体"/>
        <charset val="134"/>
      </rPr>
      <t>附表</t>
    </r>
    <r>
      <rPr>
        <sz val="11"/>
        <rFont val="Times New Roman"/>
        <charset val="0"/>
      </rPr>
      <t>1-14</t>
    </r>
  </si>
  <si>
    <r>
      <rPr>
        <sz val="16"/>
        <rFont val="Times New Roman"/>
        <charset val="0"/>
      </rPr>
      <t xml:space="preserve">  2025</t>
    </r>
    <r>
      <rPr>
        <sz val="16"/>
        <rFont val="方正小标宋简体"/>
        <charset val="0"/>
      </rPr>
      <t>年国有资本经营预算本级支出表</t>
    </r>
  </si>
  <si>
    <r>
      <rPr>
        <sz val="10"/>
        <rFont val="仿宋"/>
        <charset val="134"/>
      </rPr>
      <t>单位：万元</t>
    </r>
  </si>
  <si>
    <r>
      <rPr>
        <b/>
        <sz val="11"/>
        <rFont val="仿宋"/>
        <charset val="134"/>
      </rPr>
      <t>国有资本经营预算支出</t>
    </r>
    <r>
      <rPr>
        <b/>
        <sz val="11"/>
        <rFont val="Times New Roman"/>
        <charset val="0"/>
      </rPr>
      <t xml:space="preserve"> </t>
    </r>
  </si>
  <si>
    <r>
      <rPr>
        <b/>
        <sz val="11"/>
        <rFont val="Times New Roman"/>
        <charset val="0"/>
      </rPr>
      <t xml:space="preserve">    </t>
    </r>
    <r>
      <rPr>
        <b/>
        <sz val="11"/>
        <rFont val="仿宋"/>
        <charset val="134"/>
      </rPr>
      <t>解决历史遗留问题及改革成本支出</t>
    </r>
  </si>
  <si>
    <r>
      <rPr>
        <sz val="11"/>
        <rFont val="Times New Roman"/>
        <charset val="0"/>
      </rPr>
      <t xml:space="preserve">       </t>
    </r>
    <r>
      <rPr>
        <sz val="11"/>
        <rFont val="仿宋"/>
        <charset val="134"/>
      </rPr>
      <t>厂办大集体改革支出</t>
    </r>
  </si>
  <si>
    <r>
      <rPr>
        <sz val="11"/>
        <rFont val="Times New Roman"/>
        <charset val="0"/>
      </rPr>
      <t xml:space="preserve">       “</t>
    </r>
    <r>
      <rPr>
        <sz val="11"/>
        <rFont val="仿宋"/>
        <charset val="134"/>
      </rPr>
      <t>三供一业</t>
    </r>
    <r>
      <rPr>
        <sz val="11"/>
        <rFont val="Times New Roman"/>
        <charset val="0"/>
      </rPr>
      <t>”</t>
    </r>
    <r>
      <rPr>
        <sz val="11"/>
        <rFont val="仿宋"/>
        <charset val="134"/>
      </rPr>
      <t>移交补助支出</t>
    </r>
  </si>
  <si>
    <r>
      <rPr>
        <sz val="11"/>
        <rFont val="Times New Roman"/>
        <charset val="0"/>
      </rPr>
      <t xml:space="preserve">       </t>
    </r>
    <r>
      <rPr>
        <sz val="11"/>
        <rFont val="仿宋"/>
        <charset val="134"/>
      </rPr>
      <t>国有企业办职教幼教补助支出</t>
    </r>
  </si>
  <si>
    <t>……</t>
  </si>
  <si>
    <r>
      <rPr>
        <sz val="11"/>
        <rFont val="Times New Roman"/>
        <charset val="0"/>
      </rPr>
      <t xml:space="preserve">       </t>
    </r>
    <r>
      <rPr>
        <sz val="11"/>
        <rFont val="仿宋"/>
        <charset val="134"/>
      </rPr>
      <t>国有企业退休人员社会化管理补助支出</t>
    </r>
  </si>
  <si>
    <r>
      <rPr>
        <b/>
        <sz val="11"/>
        <rFont val="Times New Roman"/>
        <charset val="0"/>
      </rPr>
      <t xml:space="preserve">    </t>
    </r>
    <r>
      <rPr>
        <b/>
        <sz val="11"/>
        <rFont val="仿宋"/>
        <charset val="134"/>
      </rPr>
      <t>国有企业资本金注入</t>
    </r>
  </si>
  <si>
    <r>
      <rPr>
        <sz val="11"/>
        <rFont val="Times New Roman"/>
        <charset val="0"/>
      </rPr>
      <t xml:space="preserve">       </t>
    </r>
    <r>
      <rPr>
        <sz val="11"/>
        <rFont val="仿宋"/>
        <charset val="134"/>
      </rPr>
      <t>国有经济结构调整支出</t>
    </r>
    <r>
      <rPr>
        <sz val="11"/>
        <rFont val="Times New Roman"/>
        <charset val="0"/>
      </rPr>
      <t xml:space="preserve">   </t>
    </r>
  </si>
  <si>
    <r>
      <rPr>
        <sz val="11"/>
        <rFont val="Times New Roman"/>
        <charset val="0"/>
      </rPr>
      <t xml:space="preserve">       </t>
    </r>
    <r>
      <rPr>
        <sz val="11"/>
        <rFont val="仿宋"/>
        <charset val="134"/>
      </rPr>
      <t>公益性设施投资支出</t>
    </r>
  </si>
  <si>
    <r>
      <rPr>
        <sz val="11"/>
        <rFont val="Times New Roman"/>
        <charset val="0"/>
      </rPr>
      <t xml:space="preserve">       </t>
    </r>
    <r>
      <rPr>
        <sz val="11"/>
        <rFont val="仿宋"/>
        <charset val="134"/>
      </rPr>
      <t>前瞻性战略性产业发展支出</t>
    </r>
  </si>
  <si>
    <r>
      <rPr>
        <sz val="11"/>
        <rFont val="Times New Roman"/>
        <charset val="0"/>
      </rPr>
      <t xml:space="preserve">       </t>
    </r>
    <r>
      <rPr>
        <sz val="11"/>
        <rFont val="仿宋"/>
        <charset val="134"/>
      </rPr>
      <t>其他国有企业资本金注入</t>
    </r>
  </si>
  <si>
    <r>
      <rPr>
        <b/>
        <sz val="11"/>
        <rFont val="Times New Roman"/>
        <charset val="0"/>
      </rPr>
      <t xml:space="preserve">    </t>
    </r>
    <r>
      <rPr>
        <b/>
        <sz val="11"/>
        <rFont val="仿宋"/>
        <charset val="134"/>
      </rPr>
      <t>国有企业政策性补贴</t>
    </r>
  </si>
  <si>
    <r>
      <rPr>
        <sz val="11"/>
        <rFont val="Times New Roman"/>
        <charset val="0"/>
      </rPr>
      <t xml:space="preserve">       </t>
    </r>
    <r>
      <rPr>
        <sz val="11"/>
        <rFont val="仿宋"/>
        <charset val="134"/>
      </rPr>
      <t>国有企业政策性补贴</t>
    </r>
  </si>
  <si>
    <r>
      <rPr>
        <b/>
        <sz val="11"/>
        <rFont val="Times New Roman"/>
        <charset val="0"/>
      </rPr>
      <t xml:space="preserve">    </t>
    </r>
    <r>
      <rPr>
        <b/>
        <sz val="11"/>
        <rFont val="仿宋"/>
        <charset val="134"/>
      </rPr>
      <t>其他国有资本经营预算支出</t>
    </r>
  </si>
  <si>
    <r>
      <rPr>
        <sz val="11"/>
        <rFont val="Times New Roman"/>
        <charset val="0"/>
      </rPr>
      <t xml:space="preserve">       </t>
    </r>
    <r>
      <rPr>
        <sz val="11"/>
        <rFont val="仿宋"/>
        <charset val="134"/>
      </rPr>
      <t>其他国有资本经营预算支出</t>
    </r>
  </si>
  <si>
    <r>
      <rPr>
        <b/>
        <sz val="11"/>
        <rFont val="仿宋"/>
        <charset val="134"/>
      </rPr>
      <t>支出合计</t>
    </r>
  </si>
  <si>
    <r>
      <rPr>
        <b/>
        <sz val="11"/>
        <rFont val="仿宋"/>
        <charset val="134"/>
      </rPr>
      <t>转移性支出</t>
    </r>
  </si>
  <si>
    <r>
      <rPr>
        <b/>
        <sz val="11"/>
        <rFont val="仿宋"/>
        <charset val="134"/>
      </rPr>
      <t>调出资金</t>
    </r>
  </si>
  <si>
    <r>
      <rPr>
        <sz val="11"/>
        <rFont val="宋体"/>
        <charset val="134"/>
      </rPr>
      <t>附表</t>
    </r>
    <r>
      <rPr>
        <sz val="11"/>
        <rFont val="Times New Roman"/>
        <charset val="0"/>
      </rPr>
      <t>1-15</t>
    </r>
  </si>
  <si>
    <r>
      <rPr>
        <sz val="18"/>
        <rFont val="Times New Roman"/>
        <charset val="0"/>
      </rPr>
      <t>2025</t>
    </r>
    <r>
      <rPr>
        <sz val="18"/>
        <rFont val="方正小标宋简体"/>
        <charset val="0"/>
      </rPr>
      <t>年国有资本经营预算专项转移支付分地区安排情况表</t>
    </r>
  </si>
  <si>
    <t>我区无国有资本经营预算专项转移支付分地区安排情况，此页无数据，空表列示</t>
  </si>
  <si>
    <r>
      <rPr>
        <sz val="12"/>
        <rFont val="宋体"/>
        <charset val="134"/>
      </rPr>
      <t>附表</t>
    </r>
    <r>
      <rPr>
        <sz val="12"/>
        <rFont val="Times New Roman"/>
        <charset val="0"/>
      </rPr>
      <t>1-16</t>
    </r>
  </si>
  <si>
    <r>
      <rPr>
        <sz val="16"/>
        <rFont val="Times New Roman"/>
        <charset val="0"/>
      </rPr>
      <t>2025</t>
    </r>
    <r>
      <rPr>
        <sz val="16"/>
        <rFont val="方正小标宋简体"/>
        <charset val="0"/>
      </rPr>
      <t>年国有资本经营预算专项转移支付分项目安排情况表</t>
    </r>
  </si>
  <si>
    <t>我区无国有资本经营预算专项转移支付分项目安排情况，此页无数据，空表列示</t>
  </si>
  <si>
    <r>
      <rPr>
        <sz val="9"/>
        <rFont val="宋体"/>
        <charset val="134"/>
      </rPr>
      <t>附表</t>
    </r>
    <r>
      <rPr>
        <sz val="9"/>
        <rFont val="Times New Roman"/>
        <charset val="0"/>
      </rPr>
      <t>1-17</t>
    </r>
  </si>
  <si>
    <r>
      <rPr>
        <sz val="16"/>
        <rFont val="Times New Roman"/>
        <charset val="0"/>
      </rPr>
      <t>2025</t>
    </r>
    <r>
      <rPr>
        <sz val="16"/>
        <rFont val="方正小标宋简体"/>
        <charset val="0"/>
      </rPr>
      <t>年社会保险基金预算收入表</t>
    </r>
  </si>
  <si>
    <t>基金项目</t>
  </si>
  <si>
    <t>城乡居民养老保险基金</t>
  </si>
  <si>
    <t>城乡居民养老保险缴费收入</t>
  </si>
  <si>
    <t>机关养老保险基金</t>
  </si>
  <si>
    <t>机关养老保险费收入</t>
  </si>
  <si>
    <r>
      <rPr>
        <sz val="9"/>
        <rFont val="宋体"/>
        <charset val="134"/>
      </rPr>
      <t>附表</t>
    </r>
    <r>
      <rPr>
        <sz val="9"/>
        <rFont val="Times New Roman"/>
        <charset val="0"/>
      </rPr>
      <t>1-18</t>
    </r>
  </si>
  <si>
    <r>
      <rPr>
        <sz val="16"/>
        <rFont val="Times New Roman"/>
        <charset val="0"/>
      </rPr>
      <t>2025</t>
    </r>
    <r>
      <rPr>
        <sz val="16"/>
        <rFont val="方正小标宋简体"/>
        <charset val="0"/>
      </rPr>
      <t>年社会保险基金预算支出表</t>
    </r>
  </si>
  <si>
    <r>
      <rPr>
        <sz val="12"/>
        <rFont val="宋体"/>
        <charset val="134"/>
      </rPr>
      <t>单位：万元</t>
    </r>
  </si>
  <si>
    <r>
      <rPr>
        <b/>
        <sz val="11"/>
        <rFont val="宋体"/>
        <charset val="134"/>
      </rPr>
      <t>科目编码</t>
    </r>
  </si>
  <si>
    <r>
      <rPr>
        <b/>
        <sz val="11"/>
        <rFont val="宋体"/>
        <charset val="134"/>
      </rPr>
      <t>基金项目</t>
    </r>
  </si>
  <si>
    <r>
      <rPr>
        <b/>
        <sz val="11"/>
        <rFont val="宋体"/>
        <charset val="134"/>
      </rPr>
      <t>预算数</t>
    </r>
  </si>
  <si>
    <r>
      <rPr>
        <b/>
        <sz val="12"/>
        <rFont val="宋体"/>
        <charset val="134"/>
      </rPr>
      <t>城乡居民养老保险基金</t>
    </r>
  </si>
  <si>
    <r>
      <rPr>
        <sz val="12"/>
        <rFont val="宋体"/>
        <charset val="134"/>
      </rPr>
      <t>基础养老金支出</t>
    </r>
  </si>
  <si>
    <r>
      <rPr>
        <b/>
        <sz val="12"/>
        <rFont val="宋体"/>
        <charset val="134"/>
      </rPr>
      <t>机关养老保险基金</t>
    </r>
  </si>
  <si>
    <r>
      <rPr>
        <sz val="12"/>
        <rFont val="宋体"/>
        <charset val="134"/>
      </rPr>
      <t>基本养老金支出</t>
    </r>
  </si>
  <si>
    <r>
      <rPr>
        <sz val="16"/>
        <color theme="1"/>
        <rFont val="Times New Roman"/>
        <charset val="0"/>
      </rPr>
      <t>2025</t>
    </r>
    <r>
      <rPr>
        <sz val="16"/>
        <color rgb="FF000000"/>
        <rFont val="方正小标宋简体"/>
        <charset val="0"/>
      </rPr>
      <t>年</t>
    </r>
    <r>
      <rPr>
        <sz val="16"/>
        <color theme="1"/>
        <rFont val="Times New Roman"/>
        <charset val="0"/>
      </rPr>
      <t>“</t>
    </r>
    <r>
      <rPr>
        <sz val="16"/>
        <color rgb="FF000000"/>
        <rFont val="方正小标宋简体"/>
        <charset val="0"/>
      </rPr>
      <t>三公”经费预算情况表</t>
    </r>
  </si>
  <si>
    <t>项目</t>
  </si>
  <si>
    <r>
      <rPr>
        <b/>
        <sz val="12"/>
        <color theme="1"/>
        <rFont val="Times New Roman"/>
        <charset val="0"/>
      </rPr>
      <t>2025</t>
    </r>
    <r>
      <rPr>
        <b/>
        <sz val="12"/>
        <color theme="1"/>
        <rFont val="仿宋"/>
        <charset val="0"/>
      </rPr>
      <t>年预算数</t>
    </r>
  </si>
  <si>
    <t>同比变化</t>
  </si>
  <si>
    <r>
      <rPr>
        <sz val="12"/>
        <color theme="1"/>
        <rFont val="Times New Roman"/>
        <charset val="0"/>
      </rPr>
      <t>1</t>
    </r>
    <r>
      <rPr>
        <sz val="12"/>
        <color theme="1"/>
        <rFont val="仿宋"/>
        <charset val="134"/>
      </rPr>
      <t>因公出国（境）费用</t>
    </r>
  </si>
  <si>
    <r>
      <rPr>
        <sz val="12"/>
        <color theme="1"/>
        <rFont val="Times New Roman"/>
        <charset val="0"/>
      </rPr>
      <t>2</t>
    </r>
    <r>
      <rPr>
        <sz val="12"/>
        <color theme="1"/>
        <rFont val="仿宋"/>
        <charset val="134"/>
      </rPr>
      <t>公务接待费</t>
    </r>
  </si>
  <si>
    <r>
      <rPr>
        <sz val="12"/>
        <color theme="1"/>
        <rFont val="Times New Roman"/>
        <charset val="0"/>
      </rPr>
      <t>3</t>
    </r>
    <r>
      <rPr>
        <sz val="12"/>
        <color theme="1"/>
        <rFont val="仿宋"/>
        <charset val="134"/>
      </rPr>
      <t>公务用车费</t>
    </r>
  </si>
  <si>
    <r>
      <rPr>
        <sz val="12"/>
        <color theme="1"/>
        <rFont val="仿宋"/>
        <charset val="134"/>
      </rPr>
      <t>其中：（</t>
    </r>
    <r>
      <rPr>
        <sz val="12"/>
        <color theme="1"/>
        <rFont val="Times New Roman"/>
        <charset val="0"/>
      </rPr>
      <t>1</t>
    </r>
    <r>
      <rPr>
        <sz val="12"/>
        <color theme="1"/>
        <rFont val="仿宋"/>
        <charset val="134"/>
      </rPr>
      <t>）公务用车运行维护费</t>
    </r>
  </si>
  <si>
    <r>
      <rPr>
        <sz val="12"/>
        <color theme="1"/>
        <rFont val="Times New Roman"/>
        <charset val="0"/>
      </rPr>
      <t xml:space="preserve">            </t>
    </r>
    <r>
      <rPr>
        <sz val="12"/>
        <color theme="1"/>
        <rFont val="仿宋"/>
        <charset val="0"/>
      </rPr>
      <t>（</t>
    </r>
    <r>
      <rPr>
        <sz val="12"/>
        <color theme="1"/>
        <rFont val="Times New Roman"/>
        <charset val="0"/>
      </rPr>
      <t>2</t>
    </r>
    <r>
      <rPr>
        <sz val="12"/>
        <color theme="1"/>
        <rFont val="仿宋"/>
        <charset val="0"/>
      </rPr>
      <t>）公务用车购置</t>
    </r>
  </si>
  <si>
    <r>
      <rPr>
        <sz val="11"/>
        <rFont val="Times New Roman"/>
        <charset val="0"/>
      </rPr>
      <t>2025</t>
    </r>
    <r>
      <rPr>
        <sz val="11"/>
        <rFont val="宋体"/>
        <charset val="0"/>
      </rPr>
      <t>年全区</t>
    </r>
    <r>
      <rPr>
        <sz val="11"/>
        <rFont val="Times New Roman"/>
        <charset val="0"/>
      </rPr>
      <t>“</t>
    </r>
    <r>
      <rPr>
        <sz val="11"/>
        <rFont val="宋体"/>
        <charset val="0"/>
      </rPr>
      <t>三公</t>
    </r>
    <r>
      <rPr>
        <sz val="11"/>
        <rFont val="Times New Roman"/>
        <charset val="0"/>
      </rPr>
      <t>”</t>
    </r>
    <r>
      <rPr>
        <sz val="11"/>
        <rFont val="宋体"/>
        <charset val="0"/>
      </rPr>
      <t>经费合计预算安排</t>
    </r>
    <r>
      <rPr>
        <sz val="11"/>
        <rFont val="Times New Roman"/>
        <charset val="0"/>
      </rPr>
      <t>1397</t>
    </r>
    <r>
      <rPr>
        <sz val="11"/>
        <rFont val="宋体"/>
        <charset val="0"/>
      </rPr>
      <t>万元，同比增长</t>
    </r>
    <r>
      <rPr>
        <sz val="11"/>
        <rFont val="Times New Roman"/>
        <charset val="0"/>
      </rPr>
      <t>0%</t>
    </r>
    <r>
      <rPr>
        <sz val="11"/>
        <rFont val="宋体"/>
        <charset val="0"/>
      </rPr>
      <t>。</t>
    </r>
    <r>
      <rPr>
        <sz val="11"/>
        <rFont val="Times New Roman"/>
        <charset val="0"/>
      </rPr>
      <t xml:space="preserve">
1.</t>
    </r>
    <r>
      <rPr>
        <sz val="11"/>
        <rFont val="宋体"/>
        <charset val="0"/>
      </rPr>
      <t>因公出国出境费用</t>
    </r>
    <r>
      <rPr>
        <sz val="11"/>
        <rFont val="Times New Roman"/>
        <charset val="0"/>
      </rPr>
      <t>0</t>
    </r>
    <r>
      <rPr>
        <sz val="11"/>
        <rFont val="宋体"/>
        <charset val="0"/>
      </rPr>
      <t>万元，与去年持平，无增减变化。原因是区直部门出访任务安排减少。</t>
    </r>
    <r>
      <rPr>
        <sz val="11"/>
        <rFont val="Times New Roman"/>
        <charset val="0"/>
      </rPr>
      <t xml:space="preserve">
2.</t>
    </r>
    <r>
      <rPr>
        <sz val="11"/>
        <rFont val="宋体"/>
        <charset val="0"/>
      </rPr>
      <t>公务接待费</t>
    </r>
    <r>
      <rPr>
        <sz val="11"/>
        <rFont val="Times New Roman"/>
        <charset val="0"/>
      </rPr>
      <t>281</t>
    </r>
    <r>
      <rPr>
        <sz val="11"/>
        <rFont val="宋体"/>
        <charset val="0"/>
      </rPr>
      <t>万元，同比下降</t>
    </r>
    <r>
      <rPr>
        <sz val="11"/>
        <rFont val="Times New Roman"/>
        <charset val="0"/>
      </rPr>
      <t>20.1%</t>
    </r>
    <r>
      <rPr>
        <sz val="11"/>
        <rFont val="宋体"/>
        <charset val="0"/>
      </rPr>
      <t>。原因是各单位贯彻中央八项规定，厉行节约，严控公务接待费用。</t>
    </r>
    <r>
      <rPr>
        <sz val="11"/>
        <rFont val="Times New Roman"/>
        <charset val="0"/>
      </rPr>
      <t xml:space="preserve">
3.</t>
    </r>
    <r>
      <rPr>
        <sz val="11"/>
        <rFont val="宋体"/>
        <charset val="0"/>
      </rPr>
      <t>公务用车购置及运行经费安排</t>
    </r>
    <r>
      <rPr>
        <sz val="11"/>
        <rFont val="Times New Roman"/>
        <charset val="0"/>
      </rPr>
      <t>1116</t>
    </r>
    <r>
      <rPr>
        <sz val="11"/>
        <rFont val="宋体"/>
        <charset val="0"/>
      </rPr>
      <t>万元，同比下降</t>
    </r>
    <r>
      <rPr>
        <sz val="11"/>
        <rFont val="Times New Roman"/>
        <charset val="0"/>
      </rPr>
      <t>0.5%</t>
    </r>
    <r>
      <rPr>
        <sz val="11"/>
        <rFont val="宋体"/>
        <charset val="0"/>
      </rPr>
      <t>。其中：</t>
    </r>
    <r>
      <rPr>
        <sz val="11"/>
        <rFont val="Times New Roman"/>
        <charset val="0"/>
      </rPr>
      <t xml:space="preserve">
</t>
    </r>
    <r>
      <rPr>
        <sz val="11"/>
        <rFont val="宋体"/>
        <charset val="0"/>
      </rPr>
      <t>①公务用车运行维护费安排</t>
    </r>
    <r>
      <rPr>
        <sz val="11"/>
        <rFont val="Times New Roman"/>
        <charset val="0"/>
      </rPr>
      <t>842</t>
    </r>
    <r>
      <rPr>
        <sz val="11"/>
        <rFont val="宋体"/>
        <charset val="0"/>
      </rPr>
      <t>万元，同比下降</t>
    </r>
    <r>
      <rPr>
        <sz val="11"/>
        <rFont val="Times New Roman"/>
        <charset val="0"/>
      </rPr>
      <t>1.9%</t>
    </r>
    <r>
      <rPr>
        <sz val="11"/>
        <rFont val="宋体"/>
        <charset val="0"/>
      </rPr>
      <t>。主要是区直部门公车使用减少。</t>
    </r>
    <r>
      <rPr>
        <sz val="11"/>
        <rFont val="Times New Roman"/>
        <charset val="0"/>
      </rPr>
      <t xml:space="preserve">
</t>
    </r>
    <r>
      <rPr>
        <sz val="11"/>
        <rFont val="宋体"/>
        <charset val="0"/>
      </rPr>
      <t>②公务用车购置安排</t>
    </r>
    <r>
      <rPr>
        <sz val="11"/>
        <rFont val="Times New Roman"/>
        <charset val="0"/>
      </rPr>
      <t>274</t>
    </r>
    <r>
      <rPr>
        <sz val="11"/>
        <rFont val="宋体"/>
        <charset val="0"/>
      </rPr>
      <t>万元，同比增多</t>
    </r>
    <r>
      <rPr>
        <sz val="11"/>
        <rFont val="Times New Roman"/>
        <charset val="0"/>
      </rPr>
      <t>3.5%</t>
    </r>
    <r>
      <rPr>
        <sz val="11"/>
        <rFont val="宋体"/>
        <charset val="0"/>
      </rPr>
      <t>。主要是区直部门车辆老化，需换新车。</t>
    </r>
  </si>
  <si>
    <r>
      <rPr>
        <sz val="16"/>
        <color rgb="FF000000"/>
        <rFont val="方正小标宋简体"/>
        <charset val="134"/>
      </rPr>
      <t>关于</t>
    </r>
    <r>
      <rPr>
        <sz val="16"/>
        <color theme="1"/>
        <rFont val="Times New Roman"/>
        <charset val="134"/>
      </rPr>
      <t>2025</t>
    </r>
    <r>
      <rPr>
        <sz val="16"/>
        <color rgb="FF000000"/>
        <rFont val="方正小标宋简体"/>
        <charset val="134"/>
      </rPr>
      <t>年县（区）级预算公开有关事项的说明</t>
    </r>
    <r>
      <rPr>
        <sz val="16"/>
        <color theme="1"/>
        <rFont val="Times New Roman"/>
        <charset val="134"/>
      </rPr>
      <t xml:space="preserve">   </t>
    </r>
  </si>
  <si>
    <r>
      <rPr>
        <sz val="14"/>
        <rFont val="Times New Roman"/>
        <charset val="0"/>
      </rPr>
      <t xml:space="preserve">  </t>
    </r>
    <r>
      <rPr>
        <sz val="14"/>
        <rFont val="仿宋"/>
        <charset val="0"/>
      </rPr>
      <t xml:space="preserve">   </t>
    </r>
    <r>
      <rPr>
        <sz val="14"/>
        <rFont val="Times New Roman"/>
        <charset val="0"/>
      </rPr>
      <t xml:space="preserve"> 2024</t>
    </r>
    <r>
      <rPr>
        <sz val="14"/>
        <rFont val="仿宋"/>
        <charset val="0"/>
      </rPr>
      <t>年曹妃甸区偿还债务资金安排情况。</t>
    </r>
    <r>
      <rPr>
        <sz val="14"/>
        <rFont val="Times New Roman"/>
        <charset val="0"/>
      </rPr>
      <t>2024</t>
    </r>
    <r>
      <rPr>
        <sz val="14"/>
        <rFont val="仿宋"/>
        <charset val="0"/>
      </rPr>
      <t>年曹妃甸区安排还本付息支出</t>
    </r>
    <r>
      <rPr>
        <sz val="14"/>
        <rFont val="Times New Roman"/>
        <charset val="0"/>
      </rPr>
      <t>22.28</t>
    </r>
    <r>
      <rPr>
        <sz val="14"/>
        <rFont val="仿宋"/>
        <charset val="0"/>
      </rPr>
      <t>亿元，由一般公共预算安排</t>
    </r>
    <r>
      <rPr>
        <sz val="14"/>
        <rFont val="Times New Roman"/>
        <charset val="0"/>
      </rPr>
      <t>10.82</t>
    </r>
    <r>
      <rPr>
        <sz val="14"/>
        <rFont val="仿宋"/>
        <charset val="0"/>
      </rPr>
      <t>亿元、政府性基金安排</t>
    </r>
    <r>
      <rPr>
        <sz val="14"/>
        <rFont val="Times New Roman"/>
        <charset val="0"/>
      </rPr>
      <t>11.46</t>
    </r>
    <r>
      <rPr>
        <sz val="14"/>
        <rFont val="仿宋"/>
        <charset val="0"/>
      </rPr>
      <t>亿元。</t>
    </r>
    <r>
      <rPr>
        <sz val="14"/>
        <rFont val="Times New Roman"/>
        <charset val="0"/>
      </rPr>
      <t xml:space="preserve">
        </t>
    </r>
    <r>
      <rPr>
        <sz val="14"/>
        <rFont val="仿宋"/>
        <charset val="0"/>
      </rPr>
      <t>截至</t>
    </r>
    <r>
      <rPr>
        <sz val="14"/>
        <rFont val="Times New Roman"/>
        <charset val="0"/>
      </rPr>
      <t>2024</t>
    </r>
    <r>
      <rPr>
        <sz val="14"/>
        <rFont val="仿宋"/>
        <charset val="0"/>
      </rPr>
      <t>年底，曹妃甸区政府债务余额</t>
    </r>
    <r>
      <rPr>
        <sz val="14"/>
        <rFont val="Times New Roman"/>
        <charset val="0"/>
      </rPr>
      <t>657.2</t>
    </r>
    <r>
      <rPr>
        <sz val="14"/>
        <rFont val="仿宋"/>
        <charset val="0"/>
      </rPr>
      <t>亿元。</t>
    </r>
    <r>
      <rPr>
        <sz val="14"/>
        <rFont val="Times New Roman"/>
        <charset val="0"/>
      </rPr>
      <t>2024</t>
    </r>
    <r>
      <rPr>
        <sz val="14"/>
        <rFont val="仿宋"/>
        <charset val="0"/>
      </rPr>
      <t>年政府债务还本付息</t>
    </r>
    <r>
      <rPr>
        <sz val="14"/>
        <rFont val="Times New Roman"/>
        <charset val="0"/>
      </rPr>
      <t>43.35</t>
    </r>
    <r>
      <rPr>
        <sz val="14"/>
        <rFont val="仿宋"/>
        <charset val="0"/>
      </rPr>
      <t>亿元。一是偿还本金</t>
    </r>
    <r>
      <rPr>
        <sz val="14"/>
        <rFont val="Times New Roman"/>
        <charset val="0"/>
      </rPr>
      <t>24.11</t>
    </r>
    <r>
      <rPr>
        <sz val="14"/>
        <rFont val="仿宋"/>
        <charset val="0"/>
      </rPr>
      <t>亿元。其中，通过争取再融资债券还本</t>
    </r>
    <r>
      <rPr>
        <sz val="14"/>
        <rFont val="Times New Roman"/>
        <charset val="0"/>
      </rPr>
      <t>21.07</t>
    </r>
    <r>
      <rPr>
        <sz val="14"/>
        <rFont val="仿宋"/>
        <charset val="0"/>
      </rPr>
      <t>亿元，预算安排还本资金</t>
    </r>
    <r>
      <rPr>
        <sz val="14"/>
        <rFont val="Times New Roman"/>
        <charset val="0"/>
      </rPr>
      <t>3.04</t>
    </r>
    <r>
      <rPr>
        <sz val="14"/>
        <rFont val="仿宋"/>
        <charset val="0"/>
      </rPr>
      <t>亿元，其中，一般公共预算安排</t>
    </r>
    <r>
      <rPr>
        <sz val="14"/>
        <rFont val="Times New Roman"/>
        <charset val="0"/>
      </rPr>
      <t>1</t>
    </r>
    <r>
      <rPr>
        <sz val="14"/>
        <rFont val="仿宋"/>
        <charset val="0"/>
      </rPr>
      <t>亿元、政府性基金安排</t>
    </r>
    <r>
      <rPr>
        <sz val="14"/>
        <rFont val="Times New Roman"/>
        <charset val="0"/>
      </rPr>
      <t>2.04</t>
    </r>
    <r>
      <rPr>
        <sz val="14"/>
        <rFont val="仿宋"/>
        <charset val="0"/>
      </rPr>
      <t>亿元。二是偿还利息</t>
    </r>
    <r>
      <rPr>
        <sz val="14"/>
        <rFont val="Times New Roman"/>
        <charset val="0"/>
      </rPr>
      <t>19.24</t>
    </r>
    <r>
      <rPr>
        <sz val="14"/>
        <rFont val="仿宋"/>
        <charset val="0"/>
      </rPr>
      <t>亿元。其中，一般公共预算安排</t>
    </r>
    <r>
      <rPr>
        <sz val="14"/>
        <rFont val="Times New Roman"/>
        <charset val="0"/>
      </rPr>
      <t>9.82</t>
    </r>
    <r>
      <rPr>
        <sz val="14"/>
        <rFont val="仿宋"/>
        <charset val="0"/>
      </rPr>
      <t>亿元，政府性基金安排</t>
    </r>
    <r>
      <rPr>
        <sz val="14"/>
        <rFont val="Times New Roman"/>
        <charset val="0"/>
      </rPr>
      <t>9.42</t>
    </r>
    <r>
      <rPr>
        <sz val="14"/>
        <rFont val="仿宋"/>
        <charset val="0"/>
      </rPr>
      <t>亿元。</t>
    </r>
  </si>
  <si>
    <r>
      <rPr>
        <sz val="14"/>
        <color theme="1"/>
        <rFont val="Times New Roman"/>
        <charset val="0"/>
      </rPr>
      <t xml:space="preserve">       </t>
    </r>
    <r>
      <rPr>
        <sz val="14"/>
        <color theme="1"/>
        <rFont val="仿宋_GB2312"/>
        <charset val="0"/>
      </rPr>
      <t>（一）工作组织。</t>
    </r>
    <r>
      <rPr>
        <sz val="14"/>
        <color theme="1"/>
        <rFont val="Times New Roman"/>
        <charset val="0"/>
      </rPr>
      <t>1.</t>
    </r>
    <r>
      <rPr>
        <sz val="14"/>
        <color theme="1"/>
        <rFont val="仿宋_GB2312"/>
        <charset val="0"/>
      </rPr>
      <t>组织保障。明确专职人员负责预算绩效管理工作，积极对接省、市财政部门，严格落实工作职责；</t>
    </r>
    <r>
      <rPr>
        <sz val="14"/>
        <color theme="1"/>
        <rFont val="Times New Roman"/>
        <charset val="0"/>
      </rPr>
      <t>2.</t>
    </r>
    <r>
      <rPr>
        <sz val="14"/>
        <color theme="1"/>
        <rFont val="仿宋_GB2312"/>
        <charset val="0"/>
      </rPr>
      <t>制度建设。制定《唐山市曹妃甸区全面实施预算绩效管理推进工作方案》《唐山市曹妃甸区区级部门绩效运行监控工作规程的通知》《唐山市曹妃甸区区级部门事前绩效评估规范》等制度，进一步规范了预算绩效管理流程，明确了管理责任，为推进全过程预算绩效管理提供了制度保障；</t>
    </r>
    <r>
      <rPr>
        <sz val="14"/>
        <color theme="1"/>
        <rFont val="Times New Roman"/>
        <charset val="0"/>
      </rPr>
      <t>3.</t>
    </r>
    <r>
      <rPr>
        <sz val="14"/>
        <color theme="1"/>
        <rFont val="仿宋_GB2312"/>
        <charset val="0"/>
      </rPr>
      <t>信息系统。在编制部门预算时，通过</t>
    </r>
    <r>
      <rPr>
        <sz val="14"/>
        <color theme="1"/>
        <rFont val="Times New Roman"/>
        <charset val="0"/>
      </rPr>
      <t>“</t>
    </r>
    <r>
      <rPr>
        <sz val="14"/>
        <color theme="1"/>
        <rFont val="仿宋_GB2312"/>
        <charset val="0"/>
      </rPr>
      <t>一体化</t>
    </r>
    <r>
      <rPr>
        <sz val="14"/>
        <color theme="1"/>
        <rFont val="Times New Roman"/>
        <charset val="0"/>
      </rPr>
      <t>”</t>
    </r>
    <r>
      <rPr>
        <sz val="14"/>
        <color theme="1"/>
        <rFont val="仿宋_GB2312"/>
        <charset val="0"/>
      </rPr>
      <t>信息系统编制绩效文本信息及项目绩效表，将全部项目纳入绩效目标管理；</t>
    </r>
    <r>
      <rPr>
        <sz val="14"/>
        <color theme="1"/>
        <rFont val="Times New Roman"/>
        <charset val="0"/>
      </rPr>
      <t>4.</t>
    </r>
    <r>
      <rPr>
        <sz val="14"/>
        <color theme="1"/>
        <rFont val="仿宋_GB2312"/>
        <charset val="0"/>
      </rPr>
      <t>基础工作。严格按时报送相关材料，积极参加各类会议培训，真抓实干做好规定动作，逐步推进预算绩效管理水平实现新提升。</t>
    </r>
    <r>
      <rPr>
        <sz val="14"/>
        <color theme="1"/>
        <rFont val="Times New Roman"/>
        <charset val="0"/>
      </rPr>
      <t xml:space="preserve">
        </t>
    </r>
    <r>
      <rPr>
        <sz val="14"/>
        <color theme="1"/>
        <rFont val="仿宋_GB2312"/>
        <charset val="0"/>
      </rPr>
      <t>（二）事前绩效评估。根据《唐山市曹妃甸区区级部门事前绩效评估规范》建立了项目事前绩效评估机制，为预算编制的科学性和精准性提供支撑，确保财政支出结构优化、重点项目保障有力。</t>
    </r>
    <r>
      <rPr>
        <sz val="14"/>
        <color theme="1"/>
        <rFont val="Times New Roman"/>
        <charset val="0"/>
      </rPr>
      <t xml:space="preserve"> 
        </t>
    </r>
    <r>
      <rPr>
        <sz val="14"/>
        <color theme="1"/>
        <rFont val="仿宋_GB2312"/>
        <charset val="0"/>
      </rPr>
      <t>（三）绩效目标管理。我区绩效目标管理范围全面覆盖一般公共预算、政府性基金预算、社会保险基金预算和国有资本经营预算。截至目前，全区</t>
    </r>
    <r>
      <rPr>
        <sz val="14"/>
        <color theme="1"/>
        <rFont val="Times New Roman"/>
        <charset val="0"/>
      </rPr>
      <t>69</t>
    </r>
    <r>
      <rPr>
        <sz val="14"/>
        <color theme="1"/>
        <rFont val="仿宋_GB2312"/>
        <charset val="0"/>
      </rPr>
      <t>家预算部门已全面开展绩效目标管理和整体支出绩效目标管理，本级资金安排项目及上级转移支付资金项目全部实施绩效管理。在编制年度预算时，在人大预审会上组织人大代表、业内骨干等对部门预算文本和绩效文本进行审核，有效提高绩效目标编报的准确性和规范性。</t>
    </r>
    <r>
      <rPr>
        <sz val="14"/>
        <color theme="1"/>
        <rFont val="Times New Roman"/>
        <charset val="0"/>
      </rPr>
      <t xml:space="preserve">
        </t>
    </r>
    <r>
      <rPr>
        <sz val="14"/>
        <color theme="1"/>
        <rFont val="仿宋_GB2312"/>
        <charset val="0"/>
      </rPr>
      <t>（四）绩效监控管理。组织各预算部门夯实自评基础，对区委区政府重大决策部署和社会关注程度高的重点领域项目或重大支出项目作为监控重点，密切关注预算执行情况，提高绩效监控的针对性和可行性；明确绩效监控结果作为当年度预算调整及以后年度预算安排和政策制定的重要依据，对发现的问题和风险进行研判，督促相关部门改进管理，严肃预算执行纪律。</t>
    </r>
    <r>
      <rPr>
        <sz val="14"/>
        <color theme="1"/>
        <rFont val="Times New Roman"/>
        <charset val="0"/>
      </rPr>
      <t xml:space="preserve">
        </t>
    </r>
    <r>
      <rPr>
        <sz val="14"/>
        <color theme="1"/>
        <rFont val="仿宋_GB2312"/>
        <charset val="0"/>
      </rPr>
      <t>（五）绩效评价管理。组织各预算部门进行整体支出绩效自评，并选取重点项目进行抽查。根据《唐山市曹妃甸区区管领导班子和领导干部年度考核办法（试行）》和《唐山市曹妃甸区区级部门（单位）预算绩效管理工作考核办法</t>
    </r>
    <r>
      <rPr>
        <sz val="14"/>
        <color theme="1"/>
        <rFont val="Times New Roman"/>
        <charset val="0"/>
      </rPr>
      <t xml:space="preserve"> </t>
    </r>
    <r>
      <rPr>
        <sz val="14"/>
        <color theme="1"/>
        <rFont val="仿宋_GB2312"/>
        <charset val="0"/>
      </rPr>
      <t>（试行）》，将预算绩效管理情况列入年度工作考核内容，将绩效评价结果真正用于预算安排、优化政策和改进管理中。</t>
    </r>
  </si>
  <si>
    <r>
      <rPr>
        <sz val="14"/>
        <rFont val="Times New Roman"/>
        <charset val="0"/>
      </rPr>
      <t xml:space="preserve">         2025</t>
    </r>
    <r>
      <rPr>
        <sz val="14"/>
        <rFont val="方正仿宋简体"/>
        <charset val="0"/>
      </rPr>
      <t>年区本级政府采购预算项目资金安排</t>
    </r>
    <r>
      <rPr>
        <sz val="14"/>
        <rFont val="Times New Roman"/>
        <charset val="0"/>
      </rPr>
      <t>46339</t>
    </r>
    <r>
      <rPr>
        <sz val="14"/>
        <rFont val="方正仿宋简体"/>
        <charset val="0"/>
      </rPr>
      <t>万元，按资金来源性质分：一般公共预算拨款安排</t>
    </r>
    <r>
      <rPr>
        <sz val="14"/>
        <rFont val="Times New Roman"/>
        <charset val="0"/>
      </rPr>
      <t>44872</t>
    </r>
    <r>
      <rPr>
        <sz val="14"/>
        <rFont val="方正仿宋简体"/>
        <charset val="0"/>
      </rPr>
      <t>万元、基金预算拨款</t>
    </r>
    <r>
      <rPr>
        <sz val="14"/>
        <rFont val="Times New Roman"/>
        <charset val="0"/>
      </rPr>
      <t>1467</t>
    </r>
    <r>
      <rPr>
        <sz val="14"/>
        <rFont val="方正仿宋简体"/>
        <charset val="0"/>
      </rPr>
      <t>万元。</t>
    </r>
    <r>
      <rPr>
        <sz val="14"/>
        <rFont val="Times New Roman"/>
        <charset val="0"/>
      </rPr>
      <t>2023</t>
    </r>
    <r>
      <rPr>
        <sz val="14"/>
        <rFont val="方正仿宋简体"/>
        <charset val="0"/>
      </rPr>
      <t>年省级政府采购限额标准为：单项或批量采购预算金额达到</t>
    </r>
    <r>
      <rPr>
        <sz val="14"/>
        <rFont val="Times New Roman"/>
        <charset val="0"/>
      </rPr>
      <t>30</t>
    </r>
    <r>
      <rPr>
        <sz val="14"/>
        <rFont val="方正仿宋简体"/>
        <charset val="0"/>
      </rPr>
      <t>万元（不含）以下的，不需办理政府采购手续；公开招标限额标准</t>
    </r>
    <r>
      <rPr>
        <sz val="14"/>
        <rFont val="Times New Roman"/>
        <charset val="0"/>
      </rPr>
      <t>200</t>
    </r>
    <r>
      <rPr>
        <sz val="14"/>
        <rFont val="方正仿宋简体"/>
        <charset val="0"/>
      </rPr>
      <t>万元。</t>
    </r>
  </si>
  <si>
    <r>
      <t xml:space="preserve">  </t>
    </r>
    <r>
      <rPr>
        <sz val="14"/>
        <rFont val="仿宋_GB2312"/>
        <charset val="0"/>
      </rPr>
      <t>（一）一般公共预算转移支付</t>
    </r>
    <r>
      <rPr>
        <sz val="14"/>
        <rFont val="Times New Roman"/>
        <charset val="0"/>
      </rPr>
      <t>141179</t>
    </r>
    <r>
      <rPr>
        <sz val="14"/>
        <rFont val="仿宋_GB2312"/>
        <charset val="0"/>
      </rPr>
      <t>万元。其中：一般性转移支付</t>
    </r>
    <r>
      <rPr>
        <sz val="14"/>
        <rFont val="Times New Roman"/>
        <charset val="0"/>
      </rPr>
      <t>138681</t>
    </r>
    <r>
      <rPr>
        <sz val="14"/>
        <rFont val="仿宋_GB2312"/>
        <charset val="0"/>
      </rPr>
      <t>万元、专项转移支付</t>
    </r>
    <r>
      <rPr>
        <sz val="14"/>
        <rFont val="Times New Roman"/>
        <charset val="0"/>
      </rPr>
      <t>2498</t>
    </r>
    <r>
      <rPr>
        <sz val="14"/>
        <rFont val="仿宋_GB2312"/>
        <charset val="0"/>
      </rPr>
      <t>万元。</t>
    </r>
    <r>
      <rPr>
        <sz val="14"/>
        <rFont val="Times New Roman"/>
        <charset val="0"/>
      </rPr>
      <t xml:space="preserve">
  1.</t>
    </r>
    <r>
      <rPr>
        <sz val="14"/>
        <rFont val="仿宋_GB2312"/>
        <charset val="0"/>
      </rPr>
      <t>一般性转移支付</t>
    </r>
    <r>
      <rPr>
        <sz val="14"/>
        <rFont val="Times New Roman"/>
        <charset val="0"/>
      </rPr>
      <t xml:space="preserve"> 138681</t>
    </r>
    <r>
      <rPr>
        <sz val="14"/>
        <rFont val="仿宋_GB2312"/>
        <charset val="0"/>
      </rPr>
      <t>万元。其中：均衡性转移支付</t>
    </r>
    <r>
      <rPr>
        <sz val="14"/>
        <rFont val="Times New Roman"/>
        <charset val="0"/>
      </rPr>
      <t>3085</t>
    </r>
    <r>
      <rPr>
        <sz val="14"/>
        <rFont val="仿宋_GB2312"/>
        <charset val="0"/>
      </rPr>
      <t>万元、结算补助</t>
    </r>
    <r>
      <rPr>
        <sz val="14"/>
        <rFont val="Times New Roman"/>
        <charset val="0"/>
      </rPr>
      <t>1238</t>
    </r>
    <r>
      <rPr>
        <sz val="14"/>
        <rFont val="仿宋_GB2312"/>
        <charset val="0"/>
      </rPr>
      <t>万元、固定数额补助</t>
    </r>
    <r>
      <rPr>
        <sz val="14"/>
        <rFont val="Times New Roman"/>
        <charset val="0"/>
      </rPr>
      <t>15716</t>
    </r>
    <r>
      <rPr>
        <sz val="14"/>
        <rFont val="仿宋_GB2312"/>
        <charset val="0"/>
      </rPr>
      <t>万元、巩固脱贫攻坚成果衔接乡村振兴转移支付</t>
    </r>
    <r>
      <rPr>
        <sz val="14"/>
        <rFont val="Times New Roman"/>
        <charset val="0"/>
      </rPr>
      <t>156</t>
    </r>
    <r>
      <rPr>
        <sz val="14"/>
        <rFont val="仿宋_GB2312"/>
        <charset val="0"/>
      </rPr>
      <t>万元、一般公共服务共同财政事权转移支付</t>
    </r>
    <r>
      <rPr>
        <sz val="14"/>
        <rFont val="Times New Roman"/>
        <charset val="0"/>
      </rPr>
      <t>111</t>
    </r>
    <r>
      <rPr>
        <sz val="14"/>
        <rFont val="仿宋_GB2312"/>
        <charset val="0"/>
      </rPr>
      <t>万元、公共安全共同财政事权转移支付</t>
    </r>
    <r>
      <rPr>
        <sz val="14"/>
        <rFont val="Times New Roman"/>
        <charset val="0"/>
      </rPr>
      <t>795</t>
    </r>
    <r>
      <rPr>
        <sz val="14"/>
        <rFont val="仿宋_GB2312"/>
        <charset val="0"/>
      </rPr>
      <t>万元、教育共同财政事权转移支付</t>
    </r>
    <r>
      <rPr>
        <sz val="14"/>
        <rFont val="Times New Roman"/>
        <charset val="0"/>
      </rPr>
      <t>6402</t>
    </r>
    <r>
      <rPr>
        <sz val="14"/>
        <rFont val="仿宋_GB2312"/>
        <charset val="0"/>
      </rPr>
      <t>万元、科学技术共同财政事权转移支付</t>
    </r>
    <r>
      <rPr>
        <sz val="14"/>
        <rFont val="Times New Roman"/>
        <charset val="0"/>
      </rPr>
      <t>51</t>
    </r>
    <r>
      <rPr>
        <sz val="14"/>
        <rFont val="仿宋_GB2312"/>
        <charset val="0"/>
      </rPr>
      <t>万元、文化旅游体育与传媒共同财政事权转移支付</t>
    </r>
    <r>
      <rPr>
        <sz val="14"/>
        <rFont val="Times New Roman"/>
        <charset val="0"/>
      </rPr>
      <t>272</t>
    </r>
    <r>
      <rPr>
        <sz val="14"/>
        <rFont val="仿宋_GB2312"/>
        <charset val="0"/>
      </rPr>
      <t>万元、社会保障和就业共同财政事权转移支付</t>
    </r>
    <r>
      <rPr>
        <sz val="14"/>
        <rFont val="Times New Roman"/>
        <charset val="0"/>
      </rPr>
      <t>9109</t>
    </r>
    <r>
      <rPr>
        <sz val="14"/>
        <rFont val="仿宋_GB2312"/>
        <charset val="0"/>
      </rPr>
      <t>万元、医疗卫生共同财政事权转移支付</t>
    </r>
    <r>
      <rPr>
        <sz val="14"/>
        <rFont val="Times New Roman"/>
        <charset val="0"/>
      </rPr>
      <t>2774</t>
    </r>
    <r>
      <rPr>
        <sz val="14"/>
        <rFont val="仿宋_GB2312"/>
        <charset val="0"/>
      </rPr>
      <t>万元、城乡社区共同财政事权转移支付</t>
    </r>
    <r>
      <rPr>
        <sz val="14"/>
        <rFont val="Times New Roman"/>
        <charset val="0"/>
      </rPr>
      <t>1318</t>
    </r>
    <r>
      <rPr>
        <sz val="14"/>
        <rFont val="仿宋_GB2312"/>
        <charset val="0"/>
      </rPr>
      <t>万元、农林水共同财政事权转移支付</t>
    </r>
    <r>
      <rPr>
        <sz val="14"/>
        <rFont val="Times New Roman"/>
        <charset val="0"/>
      </rPr>
      <t>18741</t>
    </r>
    <r>
      <rPr>
        <sz val="14"/>
        <rFont val="仿宋_GB2312"/>
        <charset val="0"/>
      </rPr>
      <t>万元、交通运输共同财政事权转移支付</t>
    </r>
    <r>
      <rPr>
        <sz val="14"/>
        <rFont val="Times New Roman"/>
        <charset val="0"/>
      </rPr>
      <t>326</t>
    </r>
    <r>
      <rPr>
        <sz val="14"/>
        <rFont val="仿宋_GB2312"/>
        <charset val="0"/>
      </rPr>
      <t>万元、自然资源海洋气象等共同财政事权转移支付</t>
    </r>
    <r>
      <rPr>
        <sz val="14"/>
        <rFont val="Times New Roman"/>
        <charset val="0"/>
      </rPr>
      <t>5406</t>
    </r>
    <r>
      <rPr>
        <sz val="14"/>
        <rFont val="仿宋_GB2312"/>
        <charset val="0"/>
      </rPr>
      <t>万元、住房保障共同财政事权转移支付</t>
    </r>
    <r>
      <rPr>
        <sz val="14"/>
        <rFont val="Times New Roman"/>
        <charset val="0"/>
      </rPr>
      <t>2</t>
    </r>
    <r>
      <rPr>
        <sz val="14"/>
        <rFont val="仿宋_GB2312"/>
        <charset val="0"/>
      </rPr>
      <t>万元、灾害防治及应急管理共同财政事权转移支付</t>
    </r>
    <r>
      <rPr>
        <sz val="14"/>
        <rFont val="Times New Roman"/>
        <charset val="0"/>
      </rPr>
      <t>33</t>
    </r>
    <r>
      <rPr>
        <sz val="14"/>
        <rFont val="仿宋_GB2312"/>
        <charset val="0"/>
      </rPr>
      <t>万元、其他一般性转移支付</t>
    </r>
    <r>
      <rPr>
        <sz val="14"/>
        <rFont val="Times New Roman"/>
        <charset val="0"/>
      </rPr>
      <t>37</t>
    </r>
    <r>
      <rPr>
        <sz val="14"/>
        <rFont val="仿宋_GB2312"/>
        <charset val="0"/>
      </rPr>
      <t>万元、其他返还性支出</t>
    </r>
    <r>
      <rPr>
        <sz val="14"/>
        <rFont val="Times New Roman"/>
        <charset val="0"/>
      </rPr>
      <t>72106</t>
    </r>
    <r>
      <rPr>
        <sz val="14"/>
        <rFont val="仿宋_GB2312"/>
        <charset val="0"/>
      </rPr>
      <t>万元、体制补助支出</t>
    </r>
    <r>
      <rPr>
        <sz val="14"/>
        <rFont val="Times New Roman"/>
        <charset val="0"/>
      </rPr>
      <t>1003</t>
    </r>
    <r>
      <rPr>
        <sz val="14"/>
        <rFont val="仿宋_GB2312"/>
        <charset val="0"/>
      </rPr>
      <t>万元。</t>
    </r>
    <r>
      <rPr>
        <sz val="14"/>
        <rFont val="Times New Roman"/>
        <charset val="0"/>
      </rPr>
      <t xml:space="preserve">
  2.</t>
    </r>
    <r>
      <rPr>
        <sz val="14"/>
        <rFont val="仿宋_GB2312"/>
        <charset val="0"/>
      </rPr>
      <t>专项转移支付</t>
    </r>
    <r>
      <rPr>
        <sz val="14"/>
        <rFont val="Times New Roman"/>
        <charset val="0"/>
      </rPr>
      <t>2498</t>
    </r>
    <r>
      <rPr>
        <sz val="14"/>
        <rFont val="仿宋_GB2312"/>
        <charset val="0"/>
      </rPr>
      <t>万元。包括：卫生健康支出</t>
    </r>
    <r>
      <rPr>
        <sz val="14"/>
        <rFont val="Times New Roman"/>
        <charset val="0"/>
      </rPr>
      <t>65</t>
    </r>
    <r>
      <rPr>
        <sz val="14"/>
        <rFont val="仿宋_GB2312"/>
        <charset val="0"/>
      </rPr>
      <t>万元、节能环保支出</t>
    </r>
    <r>
      <rPr>
        <sz val="14"/>
        <rFont val="Times New Roman"/>
        <charset val="0"/>
      </rPr>
      <t>761</t>
    </r>
    <r>
      <rPr>
        <sz val="14"/>
        <rFont val="仿宋_GB2312"/>
        <charset val="0"/>
      </rPr>
      <t>万元、农林水支出</t>
    </r>
    <r>
      <rPr>
        <sz val="14"/>
        <rFont val="Times New Roman"/>
        <charset val="0"/>
      </rPr>
      <t>608</t>
    </r>
    <r>
      <rPr>
        <sz val="14"/>
        <rFont val="仿宋_GB2312"/>
        <charset val="0"/>
      </rPr>
      <t>万元、交通运输支出</t>
    </r>
    <r>
      <rPr>
        <sz val="14"/>
        <rFont val="Times New Roman"/>
        <charset val="0"/>
      </rPr>
      <t>864</t>
    </r>
    <r>
      <rPr>
        <sz val="14"/>
        <rFont val="仿宋_GB2312"/>
        <charset val="0"/>
      </rPr>
      <t>万元、其他支出</t>
    </r>
    <r>
      <rPr>
        <sz val="14"/>
        <rFont val="Times New Roman"/>
        <charset val="0"/>
      </rPr>
      <t>200</t>
    </r>
    <r>
      <rPr>
        <sz val="14"/>
        <rFont val="仿宋_GB2312"/>
        <charset val="0"/>
      </rPr>
      <t>万元。</t>
    </r>
    <r>
      <rPr>
        <sz val="14"/>
        <rFont val="Times New Roman"/>
        <charset val="0"/>
      </rPr>
      <t xml:space="preserve">
  </t>
    </r>
    <r>
      <rPr>
        <sz val="14"/>
        <rFont val="仿宋_GB2312"/>
        <charset val="0"/>
      </rPr>
      <t>（二）政府性基金预算转移支付</t>
    </r>
    <r>
      <rPr>
        <sz val="14"/>
        <rFont val="Times New Roman"/>
        <charset val="0"/>
      </rPr>
      <t>705</t>
    </r>
    <r>
      <rPr>
        <sz val="14"/>
        <rFont val="仿宋_GB2312"/>
        <charset val="0"/>
      </rPr>
      <t>万元。按支出功能分类，包括：农林水支出</t>
    </r>
    <r>
      <rPr>
        <sz val="14"/>
        <rFont val="Times New Roman"/>
        <charset val="0"/>
      </rPr>
      <t>620</t>
    </r>
    <r>
      <rPr>
        <sz val="14"/>
        <rFont val="仿宋_GB2312"/>
        <charset val="0"/>
      </rPr>
      <t>万元、其他支出</t>
    </r>
    <r>
      <rPr>
        <sz val="14"/>
        <rFont val="Times New Roman"/>
        <charset val="0"/>
      </rPr>
      <t>85</t>
    </r>
    <r>
      <rPr>
        <sz val="14"/>
        <rFont val="仿宋_GB2312"/>
        <charset val="0"/>
      </rPr>
      <t>万元。</t>
    </r>
    <r>
      <rPr>
        <sz val="14"/>
        <rFont val="Times New Roman"/>
        <charset val="0"/>
      </rPr>
      <t xml:space="preserve">
  </t>
    </r>
    <r>
      <rPr>
        <sz val="14"/>
        <rFont val="仿宋_GB2312"/>
        <charset val="0"/>
      </rPr>
      <t>（三）国有资本经营预算转移支付</t>
    </r>
    <r>
      <rPr>
        <sz val="14"/>
        <rFont val="Times New Roman"/>
        <charset val="0"/>
      </rPr>
      <t>105</t>
    </r>
    <r>
      <rPr>
        <sz val="14"/>
        <rFont val="仿宋_GB2312"/>
        <charset val="0"/>
      </rPr>
      <t>万元。主要是国有企业退休人员社会化管理补助资金。</t>
    </r>
    <r>
      <rPr>
        <sz val="14"/>
        <rFont val="Times New Roman"/>
        <charset val="0"/>
      </rPr>
      <t xml:space="preserve">
 </t>
    </r>
    <r>
      <rPr>
        <sz val="14"/>
        <rFont val="仿宋_GB2312"/>
        <charset val="0"/>
      </rPr>
      <t>提前下达上级转移支付已经全额纳入</t>
    </r>
    <r>
      <rPr>
        <sz val="14"/>
        <rFont val="Times New Roman"/>
        <charset val="0"/>
      </rPr>
      <t>2025</t>
    </r>
    <r>
      <rPr>
        <sz val="14"/>
        <rFont val="仿宋_GB2312"/>
        <charset val="0"/>
      </rPr>
      <t>年预算，我区无对下转移支付。</t>
    </r>
  </si>
  <si>
    <r>
      <rPr>
        <sz val="14"/>
        <color theme="1"/>
        <rFont val="Times New Roman"/>
        <charset val="0"/>
      </rPr>
      <t xml:space="preserve">         2025</t>
    </r>
    <r>
      <rPr>
        <sz val="14"/>
        <color rgb="FF000000"/>
        <rFont val="仿宋_GB2312"/>
        <charset val="0"/>
      </rPr>
      <t>年我区国有资本经营收入预算</t>
    </r>
    <r>
      <rPr>
        <sz val="14"/>
        <color theme="1"/>
        <rFont val="Times New Roman"/>
        <charset val="0"/>
      </rPr>
      <t>11750</t>
    </r>
    <r>
      <rPr>
        <sz val="14"/>
        <color rgb="FF000000"/>
        <rFont val="仿宋_GB2312"/>
        <charset val="0"/>
      </rPr>
      <t>万元，主要为利润收入</t>
    </r>
    <r>
      <rPr>
        <sz val="14"/>
        <color rgb="FF000000"/>
        <rFont val="Times New Roman"/>
        <charset val="0"/>
      </rPr>
      <t>8359</t>
    </r>
    <r>
      <rPr>
        <sz val="14"/>
        <color rgb="FF000000"/>
        <rFont val="仿宋_GB2312"/>
        <charset val="0"/>
      </rPr>
      <t>万元、股利股息收入</t>
    </r>
    <r>
      <rPr>
        <sz val="14"/>
        <color rgb="FF000000"/>
        <rFont val="Times New Roman"/>
        <charset val="0"/>
      </rPr>
      <t>2000</t>
    </r>
    <r>
      <rPr>
        <sz val="14"/>
        <color rgb="FF000000"/>
        <rFont val="仿宋_GB2312"/>
        <charset val="0"/>
      </rPr>
      <t>万元、上年结转</t>
    </r>
    <r>
      <rPr>
        <sz val="14"/>
        <color rgb="FF000000"/>
        <rFont val="Times New Roman"/>
        <charset val="0"/>
      </rPr>
      <t>1286</t>
    </r>
    <r>
      <rPr>
        <sz val="14"/>
        <color rgb="FF000000"/>
        <rFont val="仿宋_GB2312"/>
        <charset val="0"/>
      </rPr>
      <t>万元、上级补助收入</t>
    </r>
    <r>
      <rPr>
        <sz val="14"/>
        <color rgb="FF000000"/>
        <rFont val="Times New Roman"/>
        <charset val="0"/>
      </rPr>
      <t>105</t>
    </r>
    <r>
      <rPr>
        <sz val="14"/>
        <color rgb="FF000000"/>
        <rFont val="仿宋_GB2312"/>
        <charset val="0"/>
      </rPr>
      <t>万元；</t>
    </r>
    <r>
      <rPr>
        <sz val="14"/>
        <color theme="1"/>
        <rFont val="Times New Roman"/>
        <charset val="0"/>
      </rPr>
      <t>2023</t>
    </r>
    <r>
      <rPr>
        <sz val="14"/>
        <color rgb="FF000000"/>
        <rFont val="仿宋_GB2312"/>
        <charset val="0"/>
      </rPr>
      <t>年国有资本经营支出预算为</t>
    </r>
    <r>
      <rPr>
        <sz val="14"/>
        <color theme="1"/>
        <rFont val="Times New Roman"/>
        <charset val="0"/>
      </rPr>
      <t>11750</t>
    </r>
    <r>
      <rPr>
        <sz val="14"/>
        <color rgb="FF000000"/>
        <rFont val="仿宋_GB2312"/>
        <charset val="0"/>
      </rPr>
      <t>万元，主要为解决历史遗留问题及改革成本支出</t>
    </r>
    <r>
      <rPr>
        <sz val="14"/>
        <color rgb="FF000000"/>
        <rFont val="Times New Roman"/>
        <charset val="0"/>
      </rPr>
      <t>105</t>
    </r>
    <r>
      <rPr>
        <sz val="14"/>
        <color rgb="FF000000"/>
        <rFont val="仿宋_GB2312"/>
        <charset val="0"/>
      </rPr>
      <t>万元、国有企业资本金注入</t>
    </r>
    <r>
      <rPr>
        <sz val="14"/>
        <color rgb="FF000000"/>
        <rFont val="Times New Roman"/>
        <charset val="0"/>
      </rPr>
      <t>8537</t>
    </r>
    <r>
      <rPr>
        <sz val="14"/>
        <color rgb="FF000000"/>
        <rFont val="仿宋_GB2312"/>
        <charset val="0"/>
      </rPr>
      <t>万元、调出资金</t>
    </r>
    <r>
      <rPr>
        <sz val="14"/>
        <color rgb="FF000000"/>
        <rFont val="Times New Roman"/>
        <charset val="0"/>
      </rPr>
      <t>3108</t>
    </r>
    <r>
      <rPr>
        <sz val="14"/>
        <color rgb="FF000000"/>
        <rFont val="仿宋_GB2312"/>
        <charset val="0"/>
      </rPr>
      <t>万元。</t>
    </r>
  </si>
  <si>
    <t>六、重大政策和重点项目等绩效目标（重点项目目标表附后）</t>
  </si>
  <si>
    <r>
      <rPr>
        <sz val="14"/>
        <color theme="1"/>
        <rFont val="Times New Roman"/>
        <charset val="0"/>
      </rPr>
      <t xml:space="preserve">    </t>
    </r>
    <r>
      <rPr>
        <sz val="14"/>
        <color indexed="8"/>
        <rFont val="方正仿宋简体"/>
        <charset val="134"/>
      </rPr>
      <t>无其他事项说明。（</t>
    </r>
    <r>
      <rPr>
        <sz val="14"/>
        <color theme="1"/>
        <rFont val="Times New Roman"/>
        <charset val="0"/>
      </rPr>
      <t>“</t>
    </r>
    <r>
      <rPr>
        <sz val="14"/>
        <color indexed="8"/>
        <rFont val="方正仿宋简体"/>
        <charset val="134"/>
      </rPr>
      <t>三公经费</t>
    </r>
    <r>
      <rPr>
        <sz val="14"/>
        <color theme="1"/>
        <rFont val="Times New Roman"/>
        <charset val="0"/>
      </rPr>
      <t>”</t>
    </r>
    <r>
      <rPr>
        <sz val="14"/>
        <color indexed="8"/>
        <rFont val="方正仿宋简体"/>
        <charset val="134"/>
      </rPr>
      <t>金额和增减情况已做表并作说明。）</t>
    </r>
  </si>
  <si>
    <t>1、区、镇街、村（居）三级养老服务网络建设补助资金绩效目标表</t>
  </si>
  <si>
    <t>314001曹妃甸区民政局本级</t>
  </si>
  <si>
    <t>项目编码</t>
  </si>
  <si>
    <t>13020925P001338100019</t>
  </si>
  <si>
    <t>区、镇街、村（居）三级养老服务网络建设补助资金</t>
  </si>
  <si>
    <t>预算规模及资金用途</t>
  </si>
  <si>
    <t>其中：财政资金</t>
  </si>
  <si>
    <t>其他资金：0</t>
  </si>
  <si>
    <t>根据《曹妃甸区解决“一老一小”问题的实施方案》的通知，完善区镇（场）村三级养老服务网络建设，提高养老服务。</t>
  </si>
  <si>
    <t>资金支出计划（%）</t>
  </si>
  <si>
    <t>3月底</t>
  </si>
  <si>
    <t>6月底</t>
  </si>
  <si>
    <t>10月底</t>
  </si>
  <si>
    <t>12月底</t>
  </si>
  <si>
    <t>绩效目标</t>
  </si>
  <si>
    <t>1.根据《曹妃甸区解决“一老一小”问题的实施方案》的通知，完善区镇（场）村三级养老服务网络建设，提高养老服务。</t>
  </si>
  <si>
    <t>一级指标</t>
  </si>
  <si>
    <t>二级指标</t>
  </si>
  <si>
    <t>三级指标</t>
  </si>
  <si>
    <t>绩效指标描述</t>
  </si>
  <si>
    <t>指标值</t>
  </si>
  <si>
    <t>指标值确定依据</t>
  </si>
  <si>
    <t>产出指标</t>
  </si>
  <si>
    <t>数量指标</t>
  </si>
  <si>
    <t>建设覆盖率</t>
  </si>
  <si>
    <t>区镇（场）村三级养老服务网络建设覆盖率</t>
  </si>
  <si>
    <t>≥60%</t>
  </si>
  <si>
    <t>《曹妃甸区解决“一老一小”问题的实施方案》的通知</t>
  </si>
  <si>
    <t>质量指标</t>
  </si>
  <si>
    <t>建设质量保障率</t>
  </si>
  <si>
    <t>区镇（场）村三级养老服务网络建设质量保障率</t>
  </si>
  <si>
    <t>≥97%</t>
  </si>
  <si>
    <t>时效指标</t>
  </si>
  <si>
    <t>财政资金保障时限</t>
  </si>
  <si>
    <t>区镇（场）村三级养老服务网络建设建设补助资金时限</t>
  </si>
  <si>
    <t>1年</t>
  </si>
  <si>
    <t>成本指标</t>
  </si>
  <si>
    <t>财政资金保障金额</t>
  </si>
  <si>
    <t>区镇（场）村三级养老服务网络建设财政保障金额</t>
  </si>
  <si>
    <t>120万元</t>
  </si>
  <si>
    <t>效益指标</t>
  </si>
  <si>
    <t>社会效益指标</t>
  </si>
  <si>
    <t>社会影响率</t>
  </si>
  <si>
    <t>完善区镇（场）村三级养老服务网络建设，提高养老服务对社会的影响率</t>
  </si>
  <si>
    <t>≥80%</t>
  </si>
  <si>
    <t>满意度指标</t>
  </si>
  <si>
    <t>服务对象满意度指标</t>
  </si>
  <si>
    <t>老龄服务对象满意度</t>
  </si>
  <si>
    <t>村（居）老年人获得感、幸福感、安全感显著提高</t>
  </si>
  <si>
    <t>≥96%</t>
  </si>
  <si>
    <t>2、2025年社区矫正绩效目标表</t>
  </si>
  <si>
    <t>315002唐山市曹妃甸区司法局</t>
  </si>
  <si>
    <t>13020925P00133010002F</t>
  </si>
  <si>
    <t>2025年社区矫正</t>
  </si>
  <si>
    <t>其他资金：:0</t>
  </si>
  <si>
    <t>用于开展社区矫正工作。</t>
  </si>
  <si>
    <t>1.严格做好社区矫正案件审前调查，严格落实社区矫正监督管理措施。</t>
  </si>
  <si>
    <t>社区矫正执法培训人数</t>
  </si>
  <si>
    <t>≥13人</t>
  </si>
  <si>
    <t>单位年初预算安排</t>
  </si>
  <si>
    <t>社区矫正对象定位率</t>
  </si>
  <si>
    <t>≥90百分比</t>
  </si>
  <si>
    <t>及时完成</t>
  </si>
  <si>
    <t>年底前完成各项支付</t>
  </si>
  <si>
    <t>12月底前</t>
  </si>
  <si>
    <t>资金成本</t>
  </si>
  <si>
    <t>不超年初预算数</t>
  </si>
  <si>
    <t>≤20万元</t>
  </si>
  <si>
    <t>社区矫正对象重新违法犯罪率</t>
  </si>
  <si>
    <t>社区矫正对象重新违法犯罪率控制在0.15%以下</t>
  </si>
  <si>
    <t>群众满意度</t>
  </si>
  <si>
    <t>≥80百分比</t>
  </si>
  <si>
    <t>3、2025年唐山市曹妃甸区人防工程控制性详细规划编制绩效目标表</t>
  </si>
  <si>
    <t>303001曹妃甸区发展和改革局本级</t>
  </si>
  <si>
    <t>13020925P00071310019K</t>
  </si>
  <si>
    <t>2025年唐山市曹妃甸区人防工程控制性详细规划编制</t>
  </si>
  <si>
    <t>编制曹妃甸区人防工程控制性详细规划书</t>
  </si>
  <si>
    <t>1.成功完成曹妃甸区人防工程控制性详细规划书</t>
  </si>
  <si>
    <t>编制报告数量</t>
  </si>
  <si>
    <t>≥1个</t>
  </si>
  <si>
    <t>根据年初工作计划</t>
  </si>
  <si>
    <t>报告合格率</t>
  </si>
  <si>
    <t>报告是否合格</t>
  </si>
  <si>
    <t>&gt;90%</t>
  </si>
  <si>
    <t>资金拨付时限</t>
  </si>
  <si>
    <t>资金最晚拨付时间</t>
  </si>
  <si>
    <t>≤1年</t>
  </si>
  <si>
    <t>成本控制金额</t>
  </si>
  <si>
    <t>拨付总金额</t>
  </si>
  <si>
    <t>≤94.85万元</t>
  </si>
  <si>
    <t>可持续影响指标</t>
  </si>
  <si>
    <t>保证工作顺利开展</t>
  </si>
  <si>
    <t>≥90%</t>
  </si>
  <si>
    <t>客户满意度</t>
  </si>
  <si>
    <t>&gt;95%</t>
  </si>
  <si>
    <t>4、2025年电动自行车充电运营维护服务费绩效目标表</t>
  </si>
  <si>
    <t>13020925P00071310017C</t>
  </si>
  <si>
    <t>2025年电动自行车充电运营维护服务费</t>
  </si>
  <si>
    <t>1.拨付2025年电动自行车充电运营维护服务费</t>
  </si>
  <si>
    <t>支持企业数量</t>
  </si>
  <si>
    <t>获得补助资金企业数量</t>
  </si>
  <si>
    <t>1个</t>
  </si>
  <si>
    <t>根据年度工作安排</t>
  </si>
  <si>
    <t>资金到位率</t>
  </si>
  <si>
    <t>补助资金拨付企业</t>
  </si>
  <si>
    <t>项目补助金额</t>
  </si>
  <si>
    <t>≤220万元</t>
  </si>
  <si>
    <t>保障工作顺利开展</t>
  </si>
  <si>
    <t>企业满意度</t>
  </si>
  <si>
    <t>表3-1</t>
  </si>
  <si>
    <t>曹妃甸区2024年地方政府债务限额及余额预算情况表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</si>
  <si>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</si>
  <si>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</si>
  <si>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</si>
  <si>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</si>
  <si>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</si>
  <si>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</si>
  <si>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</si>
  <si>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</si>
  <si>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</si>
  <si>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</si>
  <si>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</si>
  <si>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</si>
  <si>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</si>
  <si>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 xml:space="preserve">    曹妃甸区</t>
  </si>
  <si>
    <t>注：1.本表反映上一年度地方政府债务限额及余额预计执行数。</t>
  </si>
  <si>
    <t>表3-2</t>
  </si>
  <si>
    <t>曹妃甸区2025年地方政府一般债务余额情况表</t>
  </si>
  <si>
    <t>项    目</t>
  </si>
  <si>
    <t>执行数</t>
  </si>
  <si>
    <t>一、2023年末地方政府一般债务余额实际数</t>
  </si>
  <si>
    <t xml:space="preserve"> </t>
  </si>
  <si>
    <t>二、2024年末地方政府一般债务余额限额</t>
  </si>
  <si>
    <t>三、2024年地方政府一般债务发行额</t>
  </si>
  <si>
    <t xml:space="preserve">    中央转贷地方的国际金融组织和外国政府贷款</t>
  </si>
  <si>
    <t xml:space="preserve">  </t>
  </si>
  <si>
    <t xml:space="preserve">    2024年地方政府一般债券发行额</t>
  </si>
  <si>
    <t>四、2024年地方政府一般债务还本额</t>
  </si>
  <si>
    <t>五、2024年末地方政府一般债务余额预计执行数</t>
  </si>
  <si>
    <t>六、2025年地方财政赤字</t>
  </si>
  <si>
    <t>七、2025年地方政府一般债务余额限额</t>
  </si>
  <si>
    <t>表3-3</t>
  </si>
  <si>
    <t>曹妃甸区2025年地方政府专项债务余额情况表</t>
  </si>
  <si>
    <t>一、2023年末地方政府专项债务余额实际数</t>
  </si>
  <si>
    <t>二、2024年末地方政府专项债务余额限额</t>
  </si>
  <si>
    <t>三、2024年地方政府专项债务发行额</t>
  </si>
  <si>
    <t>四、2024年地方政府专项债务还本额</t>
  </si>
  <si>
    <t>五、2024年末地方政府专项债务余额预计执行数</t>
  </si>
  <si>
    <t>六、2025年地方政府专项债务新增限额</t>
  </si>
  <si>
    <t>七、2025年末地方政府专项债务余额限额</t>
  </si>
  <si>
    <t>表3-4</t>
  </si>
  <si>
    <t>曹妃甸区2025年地方政府债券发行及还本付息情况表</t>
  </si>
  <si>
    <t>公式</t>
  </si>
  <si>
    <t>本地区</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</si>
  <si>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</si>
  <si>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</si>
  <si>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</si>
  <si>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</si>
  <si>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</si>
  <si>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</si>
  <si>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</si>
  <si>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</si>
  <si>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</si>
  <si>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</si>
  <si>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</si>
  <si>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</si>
  <si>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</si>
  <si>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</si>
  <si>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</si>
  <si>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</si>
  <si>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</si>
  <si>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</si>
  <si>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</si>
  <si>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</si>
  <si>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</si>
  <si>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</si>
  <si>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</si>
  <si>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</si>
  <si>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</si>
  <si>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</si>
  <si>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</si>
  <si>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注：1.本表反映本地区上一年度地方政府债券（含再融资债券）发行及还本付息预计执行数、本年度地方政府债券还本付息预算数等。</t>
  </si>
  <si>
    <t>表3-5</t>
  </si>
  <si>
    <t>曹妃甸区2025年地方政府债务限额提前下达情况表</t>
  </si>
  <si>
    <t>一：2024年地方政府债务限额</t>
  </si>
  <si>
    <t>其中： 一般债务限额</t>
  </si>
  <si>
    <t xml:space="preserve">    专项债务限额</t>
  </si>
  <si>
    <t>二：提前下达的2025年地方政府债务新增限额</t>
  </si>
  <si>
    <t>注：本表反年初预算中列示的地方政府债务限额情况。</t>
  </si>
  <si>
    <t>表3-6</t>
  </si>
  <si>
    <t>曹妃甸区2025年年初新增地方政府债券资金安排表</t>
  </si>
  <si>
    <t>序号</t>
  </si>
  <si>
    <t>项目类型</t>
  </si>
  <si>
    <t>项目主管部门</t>
  </si>
  <si>
    <t>债券性质</t>
  </si>
  <si>
    <t>债券规模</t>
  </si>
  <si>
    <t>（截至目前无）</t>
  </si>
  <si>
    <t>注：本表反映当年提前下达的新增地方政府债券资金使用安排。</t>
  </si>
  <si>
    <t>此表无数据，空表列示。</t>
  </si>
  <si>
    <t>表3-7</t>
  </si>
  <si>
    <t>曹妃甸区2025年地方政府再融资债券分月发行安排表</t>
  </si>
  <si>
    <t>时间</t>
  </si>
  <si>
    <t>再融资债券计划发行规模</t>
  </si>
  <si>
    <t>(本地区不涉及）</t>
  </si>
  <si>
    <t>1月</t>
  </si>
  <si>
    <t>2月</t>
  </si>
  <si>
    <t>3月</t>
  </si>
  <si>
    <t>4月</t>
  </si>
  <si>
    <t>5月</t>
  </si>
  <si>
    <t>6月</t>
  </si>
  <si>
    <t>7月</t>
  </si>
  <si>
    <t>8月</t>
  </si>
  <si>
    <t>9月</t>
  </si>
  <si>
    <t>10月</t>
  </si>
  <si>
    <t>11月</t>
  </si>
  <si>
    <t>12月</t>
  </si>
  <si>
    <t>注：此表无数据，空表列示。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</si>
</sst>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렀"/>
    <numFmt numFmtId="179" formatCode="0_);[Red]\(0\)"/>
    <numFmt numFmtId="180" formatCode="0_ "/>
    <numFmt numFmtId="181" formatCode="#,##0_ "/>
  </numFmts>
  <fonts count="114">
    <font>
      <sz val="12"/>
      <name val="宋体"/>
      <charset val="134"/>
    </font>
    <font>
      <sz val="11"/>
      <color rgb="FF000000"/>
      <name val="宋体"/>
      <charset val="134"/>
    </font>
    <font>
      <b/>
      <sz val="15"/>
      <name val="SimSun"/>
      <charset val="134"/>
    </font>
    <font>
      <sz val="9"/>
      <name val="SimSun"/>
      <charset val="134"/>
    </font>
    <font>
      <b/>
      <sz val="11"/>
      <name val="SimSun"/>
      <charset val="134"/>
    </font>
    <font>
      <sz val="11"/>
      <name val="SimSun"/>
      <charset val="134"/>
    </font>
    <font>
      <sz val="11"/>
      <color indexed="8"/>
      <name val="宋体"/>
      <charset val="134"/>
    </font>
    <font>
      <sz val="11"/>
      <name val="宋体"/>
      <charset val="134"/>
    </font>
    <font>
      <sz val="12"/>
      <name val="Times New Roman"/>
      <charset val="0"/>
    </font>
    <font>
      <sz val="14"/>
      <color rgb="FF000000"/>
      <name val="方正仿宋_GBK"/>
      <charset val="134"/>
    </font>
    <font>
      <sz val="10.5"/>
      <name val="方正书宋_GBK"/>
      <charset val="134"/>
    </font>
    <font>
      <sz val="11"/>
      <color theme="1"/>
      <name val="Times New Roman"/>
      <charset val="0"/>
    </font>
    <font>
      <sz val="16"/>
      <color rgb="FF000000"/>
      <name val="方正小标宋简体"/>
      <charset val="134"/>
    </font>
    <font>
      <sz val="14"/>
      <color theme="1"/>
      <name val="方正黑体简体"/>
      <charset val="134"/>
    </font>
    <font>
      <sz val="14"/>
      <name val="Times New Roman"/>
      <charset val="0"/>
    </font>
    <font>
      <sz val="14"/>
      <color theme="1"/>
      <name val="Times New Roman"/>
      <charset val="0"/>
    </font>
    <font>
      <sz val="14"/>
      <name val="方正黑体简体"/>
      <charset val="134"/>
    </font>
    <font>
      <sz val="11"/>
      <color theme="1"/>
      <name val="宋体"/>
      <charset val="134"/>
      <scheme val="minor"/>
    </font>
    <font>
      <sz val="14"/>
      <color theme="1"/>
      <name val="宋体"/>
      <charset val="134"/>
      <scheme val="minor"/>
    </font>
    <font>
      <sz val="10"/>
      <color theme="1"/>
      <name val="宋体"/>
      <charset val="134"/>
      <scheme val="minor"/>
    </font>
    <font>
      <sz val="16"/>
      <color theme="1"/>
      <name val="Times New Roman"/>
      <charset val="0"/>
    </font>
    <font>
      <sz val="11"/>
      <color theme="1"/>
      <name val="宋体"/>
      <charset val="0"/>
    </font>
    <font>
      <b/>
      <sz val="12"/>
      <color theme="1"/>
      <name val="仿宋"/>
      <charset val="134"/>
    </font>
    <font>
      <b/>
      <sz val="12"/>
      <color theme="1"/>
      <name val="Times New Roman"/>
      <charset val="0"/>
    </font>
    <font>
      <b/>
      <sz val="10"/>
      <color theme="1"/>
      <name val="宋体"/>
      <charset val="0"/>
    </font>
    <font>
      <sz val="12"/>
      <color theme="1"/>
      <name val="Times New Roman"/>
      <charset val="0"/>
    </font>
    <font>
      <sz val="12"/>
      <color theme="1"/>
      <name val="仿宋"/>
      <charset val="134"/>
    </font>
    <font>
      <sz val="11"/>
      <name val="Times New Roman"/>
      <charset val="0"/>
    </font>
    <font>
      <sz val="9"/>
      <name val="Times New Roman"/>
      <charset val="0"/>
    </font>
    <font>
      <b/>
      <sz val="16"/>
      <name val="Times New Roman"/>
      <charset val="0"/>
    </font>
    <font>
      <sz val="16"/>
      <name val="Times New Roman"/>
      <charset val="0"/>
    </font>
    <font>
      <b/>
      <sz val="11"/>
      <name val="Times New Roman"/>
      <charset val="0"/>
    </font>
    <font>
      <b/>
      <sz val="12"/>
      <name val="Times New Roman"/>
      <charset val="0"/>
    </font>
    <font>
      <b/>
      <sz val="11"/>
      <name val="宋体"/>
      <charset val="134"/>
    </font>
    <font>
      <sz val="9"/>
      <name val="宋体"/>
      <charset val="134"/>
    </font>
    <font>
      <b/>
      <sz val="16"/>
      <name val="宋体"/>
      <charset val="134"/>
    </font>
    <font>
      <b/>
      <sz val="12"/>
      <name val="宋体"/>
      <charset val="134"/>
    </font>
    <font>
      <b/>
      <sz val="12"/>
      <name val="仿宋"/>
      <charset val="134"/>
    </font>
    <font>
      <sz val="12"/>
      <name val="仿宋"/>
      <charset val="134"/>
    </font>
    <font>
      <b/>
      <sz val="11"/>
      <name val="方正书宋_GBK"/>
      <charset val="134"/>
    </font>
    <font>
      <b/>
      <sz val="9"/>
      <name val="Times New Roman"/>
      <charset val="0"/>
    </font>
    <font>
      <sz val="18"/>
      <name val="Times New Roman"/>
      <charset val="0"/>
    </font>
    <font>
      <sz val="10"/>
      <name val="Times New Roman"/>
      <charset val="0"/>
    </font>
    <font>
      <b/>
      <sz val="11"/>
      <name val="仿宋"/>
      <charset val="134"/>
    </font>
    <font>
      <b/>
      <sz val="12"/>
      <color rgb="FF000000"/>
      <name val="仿宋"/>
      <charset val="134"/>
    </font>
    <font>
      <sz val="11"/>
      <name val="仿宋"/>
      <charset val="134"/>
    </font>
    <font>
      <sz val="12"/>
      <color rgb="FF000000"/>
      <name val="仿宋"/>
      <charset val="134"/>
    </font>
    <font>
      <sz val="12"/>
      <color rgb="FF000000"/>
      <name val="Times New Roman"/>
      <charset val="0"/>
    </font>
    <font>
      <b/>
      <sz val="12"/>
      <color rgb="FF000000"/>
      <name val="Times New Roman"/>
      <charset val="0"/>
    </font>
    <font>
      <b/>
      <sz val="18"/>
      <name val="宋体"/>
      <charset val="134"/>
    </font>
    <font>
      <sz val="10.5"/>
      <name val="Times New Roman"/>
      <charset val="0"/>
    </font>
    <font>
      <sz val="10"/>
      <name val="宋体"/>
      <charset val="134"/>
    </font>
    <font>
      <sz val="11"/>
      <name val="宋体"/>
      <charset val="0"/>
    </font>
    <font>
      <b/>
      <sz val="12"/>
      <name val="仿宋"/>
      <charset val="0"/>
    </font>
    <font>
      <sz val="12"/>
      <color theme="1"/>
      <name val="Times New Roman"/>
      <charset val="134"/>
    </font>
    <font>
      <sz val="12"/>
      <color rgb="FF000000"/>
      <name val="Times New Roman"/>
      <charset val="134"/>
    </font>
    <font>
      <sz val="12"/>
      <color rgb="FF000000"/>
      <name val="方正书宋_GBK"/>
      <charset val="134"/>
    </font>
    <font>
      <sz val="12"/>
      <color rgb="FF000000"/>
      <name val="方正仿宋_GBK"/>
      <charset val="134"/>
    </font>
    <font>
      <b/>
      <sz val="12"/>
      <color theme="1"/>
      <name val="Times New Roman"/>
      <charset val="134"/>
    </font>
    <font>
      <sz val="12"/>
      <color theme="1"/>
      <name val="方正黑体_GBK"/>
      <charset val="134"/>
    </font>
    <font>
      <b/>
      <sz val="12"/>
      <color rgb="FF000000"/>
      <name val="Times New Roman"/>
      <charset val="134"/>
    </font>
    <font>
      <sz val="12"/>
      <color theme="1"/>
      <name val="方正书宋_GBK"/>
      <charset val="134"/>
    </font>
    <font>
      <sz val="12"/>
      <color theme="1"/>
      <name val="方正仿宋_GBK"/>
      <charset val="134"/>
    </font>
    <font>
      <sz val="11"/>
      <color theme="1"/>
      <name val="Times New Roman"/>
      <charset val="134"/>
    </font>
    <font>
      <sz val="12"/>
      <name val="仿宋"/>
      <charset val="0"/>
    </font>
    <font>
      <b/>
      <sz val="22"/>
      <color theme="1"/>
      <name val="宋体"/>
      <charset val="134"/>
      <scheme val="minor"/>
    </font>
    <font>
      <sz val="12"/>
      <color theme="1"/>
      <name val="宋体"/>
      <charset val="134"/>
      <scheme val="minor"/>
    </font>
    <font>
      <sz val="12"/>
      <color theme="1"/>
      <name val="宋体"/>
      <charset val="134"/>
    </font>
    <font>
      <sz val="18"/>
      <color theme="1"/>
      <name val="宋体"/>
      <charset val="134"/>
      <scheme val="minor"/>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color indexed="20"/>
      <name val="宋体"/>
      <charset val="134"/>
    </font>
    <font>
      <sz val="10"/>
      <name val="Helv"/>
      <charset val="134"/>
    </font>
    <font>
      <sz val="12"/>
      <color indexed="17"/>
      <name val="宋体"/>
      <charset val="134"/>
    </font>
    <font>
      <sz val="12"/>
      <color indexed="8"/>
      <name val="方正仿宋_GBK"/>
      <charset val="134"/>
    </font>
    <font>
      <sz val="12"/>
      <color indexed="8"/>
      <name val="宋体"/>
      <charset val="134"/>
    </font>
    <font>
      <b/>
      <sz val="12"/>
      <color indexed="8"/>
      <name val="方正楷体_GBK"/>
      <charset val="134"/>
    </font>
    <font>
      <sz val="16"/>
      <name val="方正小标宋简体"/>
      <charset val="0"/>
    </font>
    <font>
      <sz val="14"/>
      <color rgb="FF000000"/>
      <name val="仿宋_GB2312"/>
      <charset val="0"/>
    </font>
    <font>
      <sz val="14"/>
      <color rgb="FF000000"/>
      <name val="Times New Roman"/>
      <charset val="0"/>
    </font>
    <font>
      <sz val="16"/>
      <color rgb="FF000000"/>
      <name val="方正小标宋简体"/>
      <charset val="0"/>
    </font>
    <font>
      <sz val="14"/>
      <name val="仿宋_GB2312"/>
      <charset val="0"/>
    </font>
    <font>
      <sz val="16"/>
      <name val="黑体"/>
      <charset val="0"/>
    </font>
    <font>
      <b/>
      <sz val="16"/>
      <name val="宋体"/>
      <charset val="0"/>
    </font>
    <font>
      <b/>
      <sz val="12"/>
      <color theme="1"/>
      <name val="仿宋"/>
      <charset val="0"/>
    </font>
    <font>
      <sz val="18"/>
      <name val="方正小标宋简体"/>
      <charset val="0"/>
    </font>
    <font>
      <sz val="16"/>
      <color theme="1"/>
      <name val="Times New Roman"/>
      <charset val="134"/>
    </font>
    <font>
      <sz val="14"/>
      <color indexed="8"/>
      <name val="方正仿宋简体"/>
      <charset val="134"/>
    </font>
    <font>
      <sz val="10"/>
      <name val="仿宋"/>
      <charset val="134"/>
    </font>
    <font>
      <sz val="14"/>
      <name val="方正仿宋简体"/>
      <charset val="0"/>
    </font>
    <font>
      <sz val="10.5"/>
      <name val="方正仿宋_GBK"/>
      <charset val="134"/>
    </font>
    <font>
      <sz val="14"/>
      <color theme="1"/>
      <name val="仿宋_GB2312"/>
      <charset val="0"/>
    </font>
    <font>
      <sz val="12"/>
      <color indexed="8"/>
      <name val="Times New Roman"/>
      <charset val="0"/>
    </font>
    <font>
      <sz val="14"/>
      <name val="方正小标宋简体"/>
      <charset val="0"/>
    </font>
    <font>
      <b/>
      <sz val="11"/>
      <name val="方正仿宋_GBK"/>
      <charset val="134"/>
    </font>
    <font>
      <b/>
      <sz val="16"/>
      <name val="仿宋"/>
      <charset val="0"/>
    </font>
    <font>
      <sz val="14"/>
      <name val="仿宋"/>
      <charset val="0"/>
    </font>
    <font>
      <sz val="12"/>
      <color theme="1"/>
      <name val="仿宋"/>
      <charset val="0"/>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medium">
        <color auto="1"/>
      </top>
      <bottom style="thin">
        <color auto="1"/>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91">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0" fillId="4" borderId="28" applyNumberFormat="0" applyFont="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29" applyNumberFormat="0" applyFill="0" applyAlignment="0" applyProtection="0">
      <alignment vertical="center"/>
    </xf>
    <xf numFmtId="0" fontId="75" fillId="0" borderId="30" applyNumberFormat="0" applyFill="0" applyAlignment="0" applyProtection="0">
      <alignment vertical="center"/>
    </xf>
    <xf numFmtId="0" fontId="76" fillId="0" borderId="31" applyNumberFormat="0" applyFill="0" applyAlignment="0" applyProtection="0">
      <alignment vertical="center"/>
    </xf>
    <xf numFmtId="0" fontId="76" fillId="0" borderId="0" applyNumberFormat="0" applyFill="0" applyBorder="0" applyAlignment="0" applyProtection="0">
      <alignment vertical="center"/>
    </xf>
    <xf numFmtId="0" fontId="77" fillId="5" borderId="32" applyNumberFormat="0" applyAlignment="0" applyProtection="0">
      <alignment vertical="center"/>
    </xf>
    <xf numFmtId="0" fontId="78" fillId="6" borderId="33" applyNumberFormat="0" applyAlignment="0" applyProtection="0">
      <alignment vertical="center"/>
    </xf>
    <xf numFmtId="0" fontId="79" fillId="6" borderId="32" applyNumberFormat="0" applyAlignment="0" applyProtection="0">
      <alignment vertical="center"/>
    </xf>
    <xf numFmtId="0" fontId="80" fillId="7" borderId="34" applyNumberFormat="0" applyAlignment="0" applyProtection="0">
      <alignment vertical="center"/>
    </xf>
    <xf numFmtId="0" fontId="81" fillId="0" borderId="35" applyNumberFormat="0" applyFill="0" applyAlignment="0" applyProtection="0">
      <alignment vertical="center"/>
    </xf>
    <xf numFmtId="0" fontId="82" fillId="0" borderId="36" applyNumberFormat="0" applyFill="0" applyAlignment="0" applyProtection="0">
      <alignment vertical="center"/>
    </xf>
    <xf numFmtId="0" fontId="83" fillId="8" borderId="0" applyNumberFormat="0" applyBorder="0" applyAlignment="0" applyProtection="0">
      <alignment vertical="center"/>
    </xf>
    <xf numFmtId="0" fontId="84" fillId="9" borderId="0" applyNumberFormat="0" applyBorder="0" applyAlignment="0" applyProtection="0">
      <alignment vertical="center"/>
    </xf>
    <xf numFmtId="0" fontId="85" fillId="10" borderId="0" applyNumberFormat="0" applyBorder="0" applyAlignment="0" applyProtection="0">
      <alignment vertical="center"/>
    </xf>
    <xf numFmtId="0" fontId="8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86" fillId="14" borderId="0" applyNumberFormat="0" applyBorder="0" applyAlignment="0" applyProtection="0">
      <alignment vertical="center"/>
    </xf>
    <xf numFmtId="0" fontId="86" fillId="15" borderId="0" applyNumberFormat="0" applyBorder="0" applyAlignment="0" applyProtection="0">
      <alignment vertical="center"/>
    </xf>
    <xf numFmtId="0" fontId="6" fillId="9" borderId="0" applyNumberFormat="0" applyBorder="0" applyAlignment="0" applyProtection="0">
      <alignment vertical="center"/>
    </xf>
    <xf numFmtId="0" fontId="6" fillId="16" borderId="0" applyNumberFormat="0" applyBorder="0" applyAlignment="0" applyProtection="0">
      <alignment vertical="center"/>
    </xf>
    <xf numFmtId="0" fontId="86" fillId="16" borderId="0" applyNumberFormat="0" applyBorder="0" applyAlignment="0" applyProtection="0">
      <alignment vertical="center"/>
    </xf>
    <xf numFmtId="0" fontId="86" fillId="17" borderId="0" applyNumberFormat="0" applyBorder="0" applyAlignment="0" applyProtection="0">
      <alignment vertical="center"/>
    </xf>
    <xf numFmtId="0" fontId="6" fillId="8" borderId="0" applyNumberFormat="0" applyBorder="0" applyAlignment="0" applyProtection="0">
      <alignment vertical="center"/>
    </xf>
    <xf numFmtId="0" fontId="6" fillId="18" borderId="0" applyNumberFormat="0" applyBorder="0" applyAlignment="0" applyProtection="0">
      <alignment vertical="center"/>
    </xf>
    <xf numFmtId="0" fontId="86" fillId="18" borderId="0" applyNumberFormat="0" applyBorder="0" applyAlignment="0" applyProtection="0">
      <alignment vertical="center"/>
    </xf>
    <xf numFmtId="0" fontId="8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86" fillId="19" borderId="0" applyNumberFormat="0" applyBorder="0" applyAlignment="0" applyProtection="0">
      <alignment vertical="center"/>
    </xf>
    <xf numFmtId="0" fontId="86" fillId="21" borderId="0" applyNumberFormat="0" applyBorder="0" applyAlignment="0" applyProtection="0">
      <alignment vertical="center"/>
    </xf>
    <xf numFmtId="0" fontId="6" fillId="22" borderId="0" applyNumberFormat="0" applyBorder="0" applyAlignment="0" applyProtection="0">
      <alignment vertical="center"/>
    </xf>
    <xf numFmtId="0" fontId="6" fillId="13" borderId="0" applyNumberFormat="0" applyBorder="0" applyAlignment="0" applyProtection="0">
      <alignment vertical="center"/>
    </xf>
    <xf numFmtId="0" fontId="86" fillId="21" borderId="0" applyNumberFormat="0" applyBorder="0" applyAlignment="0" applyProtection="0">
      <alignment vertical="center"/>
    </xf>
    <xf numFmtId="0" fontId="86" fillId="23" borderId="0" applyNumberFormat="0" applyBorder="0" applyAlignment="0" applyProtection="0">
      <alignment vertical="center"/>
    </xf>
    <xf numFmtId="0" fontId="6" fillId="5" borderId="0" applyNumberFormat="0" applyBorder="0" applyAlignment="0" applyProtection="0">
      <alignment vertical="center"/>
    </xf>
    <xf numFmtId="0" fontId="6" fillId="24" borderId="0" applyNumberFormat="0" applyBorder="0" applyAlignment="0" applyProtection="0">
      <alignment vertical="center"/>
    </xf>
    <xf numFmtId="0" fontId="86" fillId="25" borderId="0" applyNumberFormat="0" applyBorder="0" applyAlignment="0" applyProtection="0">
      <alignment vertical="center"/>
    </xf>
    <xf numFmtId="0" fontId="0" fillId="0" borderId="0">
      <alignment vertical="center"/>
    </xf>
    <xf numFmtId="0" fontId="83" fillId="8" borderId="0" applyNumberFormat="0" applyBorder="0" applyAlignment="0" applyProtection="0">
      <alignment vertical="center"/>
    </xf>
    <xf numFmtId="0" fontId="34" fillId="0" borderId="0">
      <protection locked="0"/>
    </xf>
    <xf numFmtId="0" fontId="0" fillId="0" borderId="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0" fontId="84" fillId="9"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84" fillId="9" borderId="0" applyNumberFormat="0" applyBorder="0" applyAlignment="0" applyProtection="0">
      <alignment vertical="center"/>
    </xf>
    <xf numFmtId="9" fontId="0" fillId="0" borderId="0" applyFont="0" applyFill="0" applyBorder="0" applyAlignment="0" applyProtection="0">
      <alignment vertical="center"/>
    </xf>
    <xf numFmtId="0" fontId="84" fillId="9" borderId="0" applyNumberFormat="0" applyBorder="0" applyAlignment="0" applyProtection="0">
      <alignment vertical="center"/>
    </xf>
    <xf numFmtId="0" fontId="0" fillId="0" borderId="0"/>
    <xf numFmtId="0" fontId="0" fillId="0" borderId="0"/>
    <xf numFmtId="0" fontId="0" fillId="0" borderId="0"/>
    <xf numFmtId="0" fontId="83" fillId="8" borderId="0" applyNumberFormat="0" applyBorder="0" applyAlignment="0" applyProtection="0">
      <alignment vertical="center"/>
    </xf>
    <xf numFmtId="0" fontId="34" fillId="0" borderId="0">
      <protection locked="0"/>
    </xf>
    <xf numFmtId="0" fontId="83" fillId="8"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84" fillId="9" borderId="0" applyNumberFormat="0" applyBorder="0" applyAlignment="0" applyProtection="0">
      <alignment vertical="center"/>
    </xf>
    <xf numFmtId="0" fontId="84" fillId="9" borderId="0" applyNumberFormat="0" applyBorder="0" applyAlignment="0" applyProtection="0">
      <alignment vertical="center"/>
    </xf>
    <xf numFmtId="0" fontId="0" fillId="0" borderId="0"/>
    <xf numFmtId="0" fontId="84" fillId="9" borderId="0" applyNumberFormat="0" applyBorder="0" applyAlignment="0" applyProtection="0">
      <alignment vertical="center"/>
    </xf>
    <xf numFmtId="0" fontId="87" fillId="9" borderId="0" applyNumberFormat="0" applyBorder="0" applyAlignment="0" applyProtection="0">
      <alignment vertical="center"/>
    </xf>
    <xf numFmtId="0" fontId="87" fillId="9" borderId="0" applyNumberFormat="0" applyBorder="0" applyAlignment="0" applyProtection="0">
      <alignment vertical="center"/>
    </xf>
    <xf numFmtId="0" fontId="87" fillId="9" borderId="0" applyNumberFormat="0" applyBorder="0" applyAlignment="0" applyProtection="0">
      <alignment vertical="center"/>
    </xf>
    <xf numFmtId="0" fontId="87" fillId="9" borderId="0" applyNumberFormat="0" applyBorder="0" applyAlignment="0" applyProtection="0">
      <alignment vertical="center"/>
    </xf>
    <xf numFmtId="0" fontId="87" fillId="9" borderId="0" applyNumberFormat="0" applyBorder="0" applyAlignment="0" applyProtection="0">
      <alignment vertical="center"/>
    </xf>
    <xf numFmtId="0" fontId="0" fillId="0" borderId="0">
      <alignment vertical="center"/>
    </xf>
    <xf numFmtId="0" fontId="87" fillId="9" borderId="0" applyNumberFormat="0" applyBorder="0" applyAlignment="0" applyProtection="0">
      <alignment vertical="center"/>
    </xf>
    <xf numFmtId="0" fontId="34" fillId="0" borderId="0"/>
    <xf numFmtId="0" fontId="34" fillId="0" borderId="0"/>
    <xf numFmtId="0" fontId="0" fillId="0" borderId="0">
      <alignment vertical="center"/>
    </xf>
    <xf numFmtId="0" fontId="34" fillId="0" borderId="0"/>
    <xf numFmtId="0" fontId="34" fillId="0" borderId="0"/>
    <xf numFmtId="0" fontId="34" fillId="0" borderId="0"/>
    <xf numFmtId="0" fontId="34"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3"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8" fillId="0" borderId="0"/>
    <xf numFmtId="0" fontId="83" fillId="8" borderId="0" applyNumberFormat="0" applyBorder="0" applyAlignment="0" applyProtection="0">
      <alignment vertical="center"/>
    </xf>
    <xf numFmtId="0" fontId="83" fillId="8" borderId="0" applyNumberFormat="0" applyBorder="0" applyAlignment="0" applyProtection="0">
      <alignment vertical="center"/>
    </xf>
    <xf numFmtId="0" fontId="89" fillId="8" borderId="0" applyNumberFormat="0" applyBorder="0" applyAlignment="0" applyProtection="0">
      <alignment vertical="center"/>
    </xf>
    <xf numFmtId="0" fontId="89" fillId="8" borderId="0" applyNumberFormat="0" applyBorder="0" applyAlignment="0" applyProtection="0">
      <alignment vertical="center"/>
    </xf>
    <xf numFmtId="0" fontId="89" fillId="8" borderId="0" applyNumberFormat="0" applyBorder="0" applyAlignment="0" applyProtection="0">
      <alignment vertical="center"/>
    </xf>
    <xf numFmtId="0" fontId="89" fillId="8" borderId="0" applyNumberFormat="0" applyBorder="0" applyAlignment="0" applyProtection="0">
      <alignment vertical="center"/>
    </xf>
    <xf numFmtId="0" fontId="89" fillId="8" borderId="0" applyNumberFormat="0" applyBorder="0" applyAlignment="0" applyProtection="0">
      <alignment vertical="center"/>
    </xf>
    <xf numFmtId="0" fontId="89" fillId="8" borderId="0" applyNumberFormat="0" applyBorder="0" applyAlignment="0" applyProtection="0">
      <alignment vertical="center"/>
    </xf>
  </cellStyleXfs>
  <cellXfs count="375">
    <xf numFmtId="0" fontId="0" fillId="0" borderId="0" xfId="0"/>
    <xf numFmtId="0" fontId="1" fillId="0" borderId="0" xfId="131" applyFont="1" applyFill="1" applyBorder="1" applyAlignment="1" applyProtection="1"/>
    <xf numFmtId="0" fontId="2" fillId="0" borderId="0" xfId="131" applyFont="1" applyFill="1" applyBorder="1" applyAlignment="1" applyProtection="1">
      <alignment horizontal="center" vertical="center" wrapText="1"/>
    </xf>
    <xf numFmtId="0" fontId="3" fillId="0" borderId="0" xfId="131" applyFont="1" applyFill="1" applyBorder="1" applyAlignment="1" applyProtection="1">
      <alignment horizontal="right" vertical="center" wrapText="1"/>
    </xf>
    <xf numFmtId="0" fontId="4" fillId="0" borderId="1" xfId="131" applyFont="1" applyFill="1" applyBorder="1" applyAlignment="1" applyProtection="1">
      <alignment horizontal="center" vertical="center" wrapText="1"/>
    </xf>
    <xf numFmtId="0" fontId="5" fillId="0" borderId="1" xfId="131" applyFont="1" applyFill="1" applyBorder="1" applyAlignment="1" applyProtection="1">
      <alignment horizontal="center" vertical="center" wrapText="1"/>
    </xf>
    <xf numFmtId="4" fontId="5" fillId="0" borderId="1" xfId="131" applyNumberFormat="1" applyFont="1" applyFill="1" applyBorder="1" applyAlignment="1" applyProtection="1">
      <alignment horizontal="right" vertical="center" wrapText="1"/>
    </xf>
    <xf numFmtId="0" fontId="3" fillId="0" borderId="0" xfId="131" applyFont="1" applyFill="1" applyBorder="1" applyAlignment="1" applyProtection="1">
      <alignment horizontal="left" vertical="center" wrapText="1"/>
    </xf>
    <xf numFmtId="0" fontId="3" fillId="0" borderId="0" xfId="131" applyFont="1" applyFill="1" applyBorder="1" applyAlignment="1" applyProtection="1">
      <alignment vertical="center" wrapText="1"/>
    </xf>
    <xf numFmtId="4" fontId="5" fillId="0" borderId="1" xfId="131" applyNumberFormat="1" applyFont="1" applyFill="1" applyBorder="1" applyAlignment="1" applyProtection="1">
      <alignment horizontal="center" vertical="center" wrapText="1"/>
    </xf>
    <xf numFmtId="0" fontId="5" fillId="0" borderId="1" xfId="131" applyFont="1" applyFill="1" applyBorder="1" applyAlignment="1" applyProtection="1">
      <alignment horizontal="left" vertical="center" wrapText="1"/>
    </xf>
    <xf numFmtId="0" fontId="6" fillId="0" borderId="0" xfId="119" applyFont="1" applyFill="1" applyBorder="1" applyAlignment="1" applyProtection="1">
      <alignment vertical="center"/>
    </xf>
    <xf numFmtId="0" fontId="3" fillId="0" borderId="0" xfId="119" applyFont="1" applyFill="1" applyBorder="1" applyAlignment="1" applyProtection="1">
      <alignment horizontal="left" vertical="center" wrapText="1"/>
    </xf>
    <xf numFmtId="0" fontId="2" fillId="0" borderId="0" xfId="119" applyFont="1" applyFill="1" applyBorder="1" applyAlignment="1" applyProtection="1">
      <alignment horizontal="center" vertical="center" wrapText="1"/>
    </xf>
    <xf numFmtId="0" fontId="3" fillId="0" borderId="0" xfId="119" applyFont="1" applyFill="1" applyBorder="1" applyAlignment="1" applyProtection="1">
      <alignment horizontal="right" vertical="center" wrapText="1"/>
    </xf>
    <xf numFmtId="0" fontId="4" fillId="0" borderId="1" xfId="119" applyFont="1" applyFill="1" applyBorder="1" applyAlignment="1" applyProtection="1">
      <alignment horizontal="center" vertical="center" wrapText="1"/>
    </xf>
    <xf numFmtId="0" fontId="5" fillId="0" borderId="1" xfId="119" applyFont="1" applyFill="1" applyBorder="1" applyAlignment="1" applyProtection="1">
      <alignment vertical="center" wrapText="1"/>
    </xf>
    <xf numFmtId="0" fontId="5" fillId="0" borderId="1" xfId="119" applyFont="1" applyFill="1" applyBorder="1" applyAlignment="1" applyProtection="1">
      <alignment horizontal="center" vertical="center" wrapText="1"/>
    </xf>
    <xf numFmtId="4" fontId="5" fillId="0" borderId="1" xfId="119" applyNumberFormat="1" applyFont="1" applyFill="1" applyBorder="1" applyAlignment="1" applyProtection="1">
      <alignment horizontal="right" vertical="center" wrapText="1"/>
    </xf>
    <xf numFmtId="0" fontId="3" fillId="0" borderId="0" xfId="119" applyFont="1" applyFill="1" applyBorder="1" applyAlignment="1" applyProtection="1">
      <alignment vertical="center" wrapText="1"/>
    </xf>
    <xf numFmtId="0" fontId="5" fillId="0" borderId="1" xfId="119" applyFont="1" applyFill="1" applyBorder="1" applyAlignment="1" applyProtection="1">
      <alignment horizontal="left" vertical="center" wrapText="1"/>
    </xf>
    <xf numFmtId="0" fontId="7" fillId="0" borderId="1" xfId="119" applyFont="1" applyFill="1" applyBorder="1" applyAlignment="1" applyProtection="1">
      <alignment vertical="center"/>
    </xf>
    <xf numFmtId="4" fontId="5" fillId="0" borderId="1" xfId="119" applyNumberFormat="1" applyFont="1" applyFill="1" applyBorder="1" applyAlignment="1" applyProtection="1">
      <alignment vertical="center" wrapText="1"/>
    </xf>
    <xf numFmtId="0" fontId="4" fillId="0" borderId="1" xfId="119" applyFont="1" applyFill="1" applyBorder="1" applyAlignment="1" applyProtection="1">
      <alignment vertical="center" wrapText="1"/>
    </xf>
    <xf numFmtId="4" fontId="5" fillId="0" borderId="1" xfId="119"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9"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1" xfId="0" applyFont="1" applyBorder="1" applyAlignment="1">
      <alignment horizontal="left" vertical="center" wrapText="1"/>
    </xf>
    <xf numFmtId="9" fontId="10" fillId="0" borderId="1" xfId="0" applyNumberFormat="1"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9" fillId="0" borderId="0" xfId="0" applyFont="1" applyAlignment="1">
      <alignment horizontal="center" vertical="center"/>
    </xf>
    <xf numFmtId="0" fontId="10" fillId="0" borderId="0" xfId="0" applyFont="1" applyBorder="1" applyAlignment="1">
      <alignment vertical="center"/>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1" fillId="0" borderId="0" xfId="0" applyFont="1" applyFill="1" applyBorder="1" applyAlignment="1"/>
    <xf numFmtId="0" fontId="11" fillId="0" borderId="0" xfId="0" applyFont="1" applyFill="1" applyBorder="1" applyAlignment="1">
      <alignment horizontal="left" vertical="top"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13" fillId="0" borderId="0" xfId="0" applyFont="1" applyFill="1" applyAlignment="1">
      <alignment horizontal="left" vertical="center" wrapText="1"/>
    </xf>
    <xf numFmtId="0" fontId="15" fillId="0" borderId="0" xfId="0" applyFont="1" applyFill="1" applyAlignment="1">
      <alignment horizontal="left"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Alignment="1">
      <alignment horizontal="center" vertical="center"/>
    </xf>
    <xf numFmtId="0" fontId="11" fillId="0" borderId="2" xfId="0" applyFont="1" applyFill="1" applyBorder="1" applyAlignment="1">
      <alignment vertical="center"/>
    </xf>
    <xf numFmtId="0" fontId="21" fillId="0" borderId="2" xfId="0" applyFont="1" applyFill="1" applyBorder="1" applyAlignment="1">
      <alignment vertical="center"/>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176" fontId="23" fillId="0" borderId="1" xfId="0" applyNumberFormat="1" applyFont="1" applyFill="1" applyBorder="1" applyAlignment="1">
      <alignment vertical="center"/>
    </xf>
    <xf numFmtId="10" fontId="19" fillId="0" borderId="1" xfId="3" applyNumberFormat="1" applyFont="1" applyFill="1" applyBorder="1" applyAlignment="1">
      <alignment vertical="center"/>
    </xf>
    <xf numFmtId="0" fontId="25" fillId="0" borderId="1" xfId="0" applyFont="1" applyFill="1" applyBorder="1" applyAlignment="1">
      <alignment vertical="center"/>
    </xf>
    <xf numFmtId="176" fontId="25" fillId="0" borderId="1" xfId="0" applyNumberFormat="1" applyFont="1" applyFill="1" applyBorder="1" applyAlignment="1">
      <alignment vertical="center"/>
    </xf>
    <xf numFmtId="0" fontId="26" fillId="0" borderId="1" xfId="0" applyFont="1" applyFill="1" applyBorder="1" applyAlignment="1">
      <alignment vertical="center"/>
    </xf>
    <xf numFmtId="0" fontId="27" fillId="0" borderId="0" xfId="0" applyFont="1" applyFill="1" applyAlignment="1">
      <alignment horizontal="left" vertical="center" wrapText="1"/>
    </xf>
    <xf numFmtId="0" fontId="28" fillId="0" borderId="0" xfId="69" applyFont="1" applyFill="1" applyAlignment="1">
      <alignment vertical="top"/>
      <protection locked="0"/>
    </xf>
    <xf numFmtId="0" fontId="27" fillId="0" borderId="0" xfId="69" applyFont="1" applyFill="1" applyAlignment="1">
      <alignment vertical="top"/>
      <protection locked="0"/>
    </xf>
    <xf numFmtId="177" fontId="27" fillId="0" borderId="0" xfId="69" applyNumberFormat="1" applyFont="1" applyFill="1" applyAlignment="1">
      <alignment vertical="top"/>
      <protection locked="0"/>
    </xf>
    <xf numFmtId="0" fontId="27" fillId="0" borderId="0" xfId="69" applyFont="1" applyFill="1" applyAlignment="1">
      <alignment vertical="center"/>
      <protection locked="0"/>
    </xf>
    <xf numFmtId="177" fontId="29" fillId="0" borderId="0" xfId="69" applyNumberFormat="1" applyFont="1" applyFill="1" applyAlignment="1">
      <alignment vertical="center"/>
      <protection locked="0"/>
    </xf>
    <xf numFmtId="0" fontId="30" fillId="0" borderId="0" xfId="69" applyFont="1" applyFill="1" applyBorder="1" applyAlignment="1">
      <alignment horizontal="center" vertical="center"/>
      <protection locked="0"/>
    </xf>
    <xf numFmtId="0" fontId="27" fillId="0" borderId="0" xfId="69" applyFont="1" applyFill="1" applyBorder="1" applyAlignment="1">
      <alignment vertical="top"/>
      <protection locked="0"/>
    </xf>
    <xf numFmtId="177" fontId="8" fillId="0" borderId="0" xfId="69" applyNumberFormat="1" applyFont="1" applyFill="1" applyBorder="1" applyAlignment="1">
      <alignment horizontal="center" vertical="center"/>
      <protection locked="0"/>
    </xf>
    <xf numFmtId="0" fontId="31" fillId="0" borderId="3" xfId="69" applyFont="1" applyFill="1" applyBorder="1" applyAlignment="1">
      <alignment horizontal="center" vertical="center"/>
      <protection locked="0"/>
    </xf>
    <xf numFmtId="0" fontId="31" fillId="0" borderId="4" xfId="69" applyFont="1" applyFill="1" applyBorder="1" applyAlignment="1">
      <alignment horizontal="center" vertical="center"/>
      <protection locked="0"/>
    </xf>
    <xf numFmtId="177" fontId="31" fillId="0" borderId="5" xfId="69" applyNumberFormat="1" applyFont="1" applyFill="1" applyBorder="1" applyAlignment="1">
      <alignment horizontal="center" vertical="center"/>
      <protection locked="0"/>
    </xf>
    <xf numFmtId="0" fontId="32" fillId="0" borderId="6" xfId="69" applyFont="1" applyFill="1" applyBorder="1" applyAlignment="1">
      <alignment vertical="center"/>
      <protection locked="0"/>
    </xf>
    <xf numFmtId="0" fontId="32" fillId="0" borderId="7" xfId="0" applyFont="1" applyFill="1" applyBorder="1" applyAlignment="1">
      <alignment horizontal="left" vertical="center" wrapText="1"/>
    </xf>
    <xf numFmtId="177" fontId="31" fillId="0" borderId="8" xfId="69" applyNumberFormat="1" applyFont="1" applyFill="1" applyBorder="1" applyAlignment="1">
      <alignment vertical="center"/>
      <protection locked="0"/>
    </xf>
    <xf numFmtId="0" fontId="8" fillId="0" borderId="6" xfId="69" applyFont="1" applyFill="1" applyBorder="1" applyAlignment="1">
      <alignment vertical="center"/>
      <protection locked="0"/>
    </xf>
    <xf numFmtId="0" fontId="8" fillId="0" borderId="7" xfId="69" applyFont="1" applyFill="1" applyBorder="1" applyAlignment="1">
      <alignment vertical="center"/>
      <protection locked="0"/>
    </xf>
    <xf numFmtId="177" fontId="27" fillId="0" borderId="8" xfId="69" applyNumberFormat="1" applyFont="1" applyFill="1" applyBorder="1" applyAlignment="1">
      <alignment vertical="center"/>
      <protection locked="0"/>
    </xf>
    <xf numFmtId="0" fontId="8" fillId="0" borderId="9" xfId="69" applyFont="1" applyFill="1" applyBorder="1" applyAlignment="1">
      <alignment vertical="center"/>
      <protection locked="0"/>
    </xf>
    <xf numFmtId="0" fontId="8" fillId="0" borderId="10" xfId="69" applyFont="1" applyFill="1" applyBorder="1" applyAlignment="1">
      <alignment vertical="center"/>
      <protection locked="0"/>
    </xf>
    <xf numFmtId="177" fontId="27" fillId="0" borderId="11" xfId="69" applyNumberFormat="1" applyFont="1" applyFill="1" applyBorder="1" applyAlignment="1">
      <alignment vertical="center"/>
      <protection locked="0"/>
    </xf>
    <xf numFmtId="0" fontId="31" fillId="0" borderId="12" xfId="69" applyFont="1" applyFill="1" applyBorder="1" applyAlignment="1">
      <alignment vertical="center"/>
      <protection locked="0"/>
    </xf>
    <xf numFmtId="0" fontId="33" fillId="0" borderId="13" xfId="69" applyFont="1" applyFill="1" applyBorder="1" applyAlignment="1">
      <alignment horizontal="center" vertical="center"/>
      <protection locked="0"/>
    </xf>
    <xf numFmtId="177" fontId="31" fillId="0" borderId="14" xfId="69" applyNumberFormat="1" applyFont="1" applyFill="1" applyBorder="1" applyAlignment="1">
      <alignment vertical="center"/>
      <protection locked="0"/>
    </xf>
    <xf numFmtId="177" fontId="27" fillId="0" borderId="0" xfId="69" applyNumberFormat="1" applyFont="1" applyFill="1" applyAlignment="1">
      <alignment vertical="center"/>
      <protection locked="0"/>
    </xf>
    <xf numFmtId="0" fontId="34" fillId="0" borderId="0" xfId="69" applyFont="1" applyFill="1" applyAlignment="1">
      <alignment vertical="top"/>
      <protection locked="0"/>
    </xf>
    <xf numFmtId="0" fontId="7" fillId="0" borderId="0" xfId="69" applyFont="1" applyFill="1" applyAlignment="1">
      <alignment vertical="center"/>
      <protection locked="0"/>
    </xf>
    <xf numFmtId="177" fontId="35" fillId="0" borderId="0" xfId="69" applyNumberFormat="1" applyFont="1" applyFill="1" applyAlignment="1">
      <alignment vertical="center"/>
      <protection locked="0"/>
    </xf>
    <xf numFmtId="177" fontId="0" fillId="0" borderId="0" xfId="69" applyNumberFormat="1" applyFont="1" applyFill="1" applyBorder="1" applyAlignment="1">
      <alignment horizontal="right" vertical="center"/>
      <protection locked="0"/>
    </xf>
    <xf numFmtId="0" fontId="36" fillId="0" borderId="3" xfId="69" applyFont="1" applyFill="1" applyBorder="1" applyAlignment="1">
      <alignment horizontal="center" vertical="center"/>
      <protection locked="0"/>
    </xf>
    <xf numFmtId="0" fontId="36" fillId="0" borderId="4" xfId="69" applyFont="1" applyFill="1" applyBorder="1" applyAlignment="1">
      <alignment horizontal="center" vertical="center"/>
      <protection locked="0"/>
    </xf>
    <xf numFmtId="177" fontId="36" fillId="0" borderId="5" xfId="69" applyNumberFormat="1" applyFont="1" applyFill="1" applyBorder="1" applyAlignment="1">
      <alignment horizontal="center" vertical="center"/>
      <protection locked="0"/>
    </xf>
    <xf numFmtId="0" fontId="32" fillId="0" borderId="6" xfId="69" applyFont="1" applyFill="1" applyBorder="1" applyAlignment="1">
      <alignment vertical="top"/>
      <protection locked="0"/>
    </xf>
    <xf numFmtId="0" fontId="33" fillId="0" borderId="7" xfId="0" applyFont="1" applyFill="1" applyBorder="1" applyAlignment="1">
      <alignment horizontal="left" vertical="center" wrapText="1"/>
    </xf>
    <xf numFmtId="177" fontId="32" fillId="0" borderId="8" xfId="69" applyNumberFormat="1" applyFont="1" applyFill="1" applyBorder="1" applyAlignment="1">
      <alignment vertical="center"/>
      <protection locked="0"/>
    </xf>
    <xf numFmtId="178" fontId="27" fillId="0" borderId="0" xfId="69" applyNumberFormat="1" applyFont="1" applyFill="1" applyAlignment="1">
      <alignment vertical="top"/>
      <protection locked="0"/>
    </xf>
    <xf numFmtId="0" fontId="8" fillId="0" borderId="6" xfId="69" applyFont="1" applyFill="1" applyBorder="1" applyAlignment="1">
      <alignment vertical="top"/>
      <protection locked="0"/>
    </xf>
    <xf numFmtId="0" fontId="7" fillId="0" borderId="7" xfId="0" applyFont="1" applyFill="1" applyBorder="1" applyAlignment="1">
      <alignment horizontal="left" vertical="center" wrapText="1"/>
    </xf>
    <xf numFmtId="177" fontId="8" fillId="0" borderId="8" xfId="69" applyNumberFormat="1" applyFont="1" applyFill="1" applyBorder="1" applyAlignment="1">
      <alignment vertical="center"/>
      <protection locked="0"/>
    </xf>
    <xf numFmtId="0" fontId="33" fillId="0" borderId="15" xfId="69" applyFont="1" applyFill="1" applyBorder="1" applyAlignment="1">
      <alignment vertical="center"/>
      <protection locked="0"/>
    </xf>
    <xf numFmtId="0" fontId="33" fillId="0" borderId="16" xfId="69" applyFont="1" applyFill="1" applyBorder="1" applyAlignment="1">
      <alignment horizontal="center" vertical="center"/>
      <protection locked="0"/>
    </xf>
    <xf numFmtId="177" fontId="31" fillId="0" borderId="17" xfId="69" applyNumberFormat="1" applyFont="1" applyFill="1" applyBorder="1" applyAlignment="1">
      <alignment vertical="center"/>
      <protection locked="0"/>
    </xf>
    <xf numFmtId="0" fontId="8" fillId="0" borderId="0" xfId="182" applyFont="1" applyAlignment="1">
      <alignment wrapText="1"/>
    </xf>
    <xf numFmtId="0" fontId="0" fillId="0" borderId="0" xfId="182" applyFont="1" applyAlignment="1">
      <alignment wrapText="1"/>
    </xf>
    <xf numFmtId="49" fontId="30" fillId="0" borderId="0" xfId="182" applyNumberFormat="1" applyFont="1" applyAlignment="1">
      <alignment horizontal="center" vertical="center" wrapText="1"/>
    </xf>
    <xf numFmtId="0" fontId="37" fillId="0" borderId="0" xfId="182" applyFont="1" applyAlignment="1">
      <alignment horizontal="center" wrapText="1"/>
    </xf>
    <xf numFmtId="179" fontId="38" fillId="0" borderId="0" xfId="69" applyNumberFormat="1" applyFont="1" applyFill="1" applyAlignment="1">
      <alignment horizontal="right" vertical="center"/>
      <protection locked="0"/>
    </xf>
    <xf numFmtId="0" fontId="27" fillId="0" borderId="0" xfId="182" applyFont="1" applyAlignment="1">
      <alignment wrapText="1"/>
    </xf>
    <xf numFmtId="0" fontId="37" fillId="0" borderId="1" xfId="182" applyFont="1" applyBorder="1" applyAlignment="1">
      <alignment horizontal="center" vertical="center" wrapText="1"/>
    </xf>
    <xf numFmtId="1" fontId="37" fillId="0" borderId="1" xfId="182" applyNumberFormat="1" applyFont="1" applyBorder="1" applyAlignment="1" applyProtection="1">
      <alignment horizontal="center" vertical="center" wrapText="1"/>
      <protection locked="0"/>
    </xf>
    <xf numFmtId="0" fontId="39" fillId="0" borderId="0" xfId="182" applyFont="1" applyBorder="1" applyAlignment="1">
      <alignment horizontal="center" vertical="center" wrapText="1"/>
    </xf>
    <xf numFmtId="0" fontId="39" fillId="0" borderId="0" xfId="182" applyFont="1" applyAlignment="1">
      <alignment horizontal="center" vertical="center" wrapText="1"/>
    </xf>
    <xf numFmtId="180" fontId="38" fillId="0" borderId="1" xfId="182" applyNumberFormat="1" applyFont="1" applyFill="1" applyBorder="1" applyAlignment="1">
      <alignment horizontal="right" vertical="center" wrapText="1"/>
    </xf>
    <xf numFmtId="0" fontId="31" fillId="0" borderId="0" xfId="182" applyFont="1" applyBorder="1" applyAlignment="1">
      <alignment horizontal="center" vertical="center" wrapText="1"/>
    </xf>
    <xf numFmtId="0" fontId="31" fillId="0" borderId="0" xfId="182" applyFont="1" applyAlignment="1">
      <alignment horizontal="center" vertical="center" wrapText="1"/>
    </xf>
    <xf numFmtId="0" fontId="27" fillId="0" borderId="0" xfId="182" applyFont="1" applyBorder="1" applyAlignment="1">
      <alignment wrapText="1"/>
    </xf>
    <xf numFmtId="180" fontId="38" fillId="0" borderId="1" xfId="182" applyNumberFormat="1" applyFont="1" applyBorder="1" applyAlignment="1">
      <alignment horizontal="right" vertical="center" wrapText="1"/>
    </xf>
    <xf numFmtId="0" fontId="31" fillId="0" borderId="0" xfId="182" applyFont="1" applyBorder="1" applyAlignment="1">
      <alignment wrapText="1"/>
    </xf>
    <xf numFmtId="0" fontId="31" fillId="0" borderId="0" xfId="182" applyFont="1" applyAlignment="1">
      <alignment wrapText="1"/>
    </xf>
    <xf numFmtId="0" fontId="38" fillId="0" borderId="0" xfId="154" applyFont="1" applyFill="1" applyAlignment="1">
      <alignment horizontal="left" vertical="center"/>
    </xf>
    <xf numFmtId="0" fontId="40" fillId="0" borderId="0" xfId="69" applyFont="1" applyFill="1" applyAlignment="1">
      <alignment vertical="top"/>
      <protection locked="0"/>
    </xf>
    <xf numFmtId="49" fontId="27" fillId="0" borderId="0" xfId="69" applyNumberFormat="1" applyFont="1" applyFill="1" applyAlignment="1">
      <alignment horizontal="left" vertical="top"/>
      <protection locked="0"/>
    </xf>
    <xf numFmtId="49" fontId="7" fillId="0" borderId="0" xfId="69" applyNumberFormat="1" applyFont="1" applyFill="1" applyAlignment="1">
      <alignment horizontal="left" vertical="top"/>
      <protection locked="0"/>
    </xf>
    <xf numFmtId="0" fontId="41" fillId="0" borderId="0" xfId="69" applyFont="1" applyFill="1" applyAlignment="1">
      <alignment horizontal="center" vertical="center" wrapText="1"/>
      <protection locked="0"/>
    </xf>
    <xf numFmtId="0" fontId="41" fillId="0" borderId="0" xfId="69" applyFont="1" applyFill="1" applyAlignment="1">
      <alignment horizontal="center" vertical="center"/>
      <protection locked="0"/>
    </xf>
    <xf numFmtId="49" fontId="38" fillId="0" borderId="0" xfId="69" applyNumberFormat="1" applyFont="1" applyFill="1" applyAlignment="1">
      <alignment horizontal="left" vertical="top"/>
      <protection locked="0"/>
    </xf>
    <xf numFmtId="49" fontId="37" fillId="0" borderId="1" xfId="69" applyNumberFormat="1" applyFont="1" applyFill="1" applyBorder="1" applyAlignment="1">
      <alignment horizontal="center" vertical="center"/>
      <protection locked="0"/>
    </xf>
    <xf numFmtId="49" fontId="38" fillId="0" borderId="1" xfId="69" applyNumberFormat="1" applyFont="1" applyFill="1" applyBorder="1" applyAlignment="1">
      <alignment horizontal="center" vertical="center"/>
      <protection locked="0"/>
    </xf>
    <xf numFmtId="49" fontId="38" fillId="0" borderId="1" xfId="69" applyNumberFormat="1" applyFont="1" applyFill="1" applyBorder="1" applyAlignment="1">
      <alignment horizontal="left" vertical="center"/>
      <protection locked="0"/>
    </xf>
    <xf numFmtId="49" fontId="38" fillId="0" borderId="1" xfId="69" applyNumberFormat="1" applyFont="1" applyFill="1" applyBorder="1" applyAlignment="1">
      <alignment horizontal="left" vertical="center" indent="1"/>
      <protection locked="0"/>
    </xf>
    <xf numFmtId="0" fontId="38" fillId="0" borderId="0" xfId="154" applyFont="1" applyFill="1" applyAlignment="1">
      <alignment horizontal="left" vertical="center" wrapText="1"/>
    </xf>
    <xf numFmtId="0" fontId="30" fillId="0" borderId="0" xfId="0" applyFont="1" applyAlignment="1">
      <alignment horizontal="center" vertical="center"/>
    </xf>
    <xf numFmtId="0" fontId="8" fillId="0" borderId="0" xfId="0" applyFont="1"/>
    <xf numFmtId="0" fontId="42" fillId="0" borderId="0" xfId="0" applyFont="1" applyAlignment="1">
      <alignment horizontal="right" vertical="center"/>
    </xf>
    <xf numFmtId="0" fontId="43" fillId="0" borderId="3" xfId="0" applyFont="1" applyBorder="1" applyAlignment="1">
      <alignment horizontal="center" vertical="center" wrapText="1"/>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31" fillId="0" borderId="6" xfId="0" applyFont="1" applyBorder="1" applyAlignment="1">
      <alignment horizontal="left" vertical="center"/>
    </xf>
    <xf numFmtId="0" fontId="43" fillId="0" borderId="7" xfId="0" applyFont="1" applyBorder="1" applyAlignment="1">
      <alignment vertical="center"/>
    </xf>
    <xf numFmtId="0" fontId="31" fillId="0" borderId="8" xfId="105" applyFont="1" applyFill="1" applyBorder="1" applyAlignment="1">
      <alignment vertical="center"/>
    </xf>
    <xf numFmtId="0" fontId="31" fillId="0" borderId="7" xfId="0" applyFont="1" applyBorder="1" applyAlignment="1">
      <alignment vertical="center"/>
    </xf>
    <xf numFmtId="0" fontId="27" fillId="0" borderId="6" xfId="0" applyFont="1" applyBorder="1" applyAlignment="1">
      <alignment horizontal="left" vertical="center"/>
    </xf>
    <xf numFmtId="0" fontId="27" fillId="0" borderId="7" xfId="0" applyFont="1" applyBorder="1" applyAlignment="1">
      <alignment vertical="center"/>
    </xf>
    <xf numFmtId="0" fontId="27" fillId="0" borderId="8" xfId="105" applyFont="1" applyFill="1" applyBorder="1" applyAlignment="1">
      <alignment vertical="center"/>
    </xf>
    <xf numFmtId="0" fontId="27" fillId="0" borderId="7" xfId="0" applyFont="1" applyBorder="1" applyAlignment="1">
      <alignment horizontal="center" vertical="center"/>
    </xf>
    <xf numFmtId="0" fontId="27" fillId="0" borderId="7" xfId="0" applyFont="1" applyBorder="1" applyAlignment="1">
      <alignment horizontal="left" vertical="center"/>
    </xf>
    <xf numFmtId="0" fontId="31" fillId="0" borderId="7" xfId="0" applyFont="1" applyBorder="1" applyAlignment="1">
      <alignment horizontal="left" vertical="center"/>
    </xf>
    <xf numFmtId="0" fontId="31" fillId="0" borderId="7" xfId="0" applyFont="1" applyBorder="1" applyAlignment="1">
      <alignment horizontal="center" vertical="center"/>
    </xf>
    <xf numFmtId="0" fontId="27" fillId="0" borderId="9" xfId="0" applyFont="1" applyBorder="1" applyAlignment="1">
      <alignment horizontal="left" vertical="center"/>
    </xf>
    <xf numFmtId="0" fontId="31" fillId="0" borderId="10" xfId="0" applyFont="1" applyBorder="1" applyAlignment="1">
      <alignment horizontal="left" vertical="center"/>
    </xf>
    <xf numFmtId="0" fontId="31" fillId="0" borderId="11" xfId="105" applyFont="1" applyFill="1" applyBorder="1" applyAlignment="1">
      <alignment vertical="center"/>
    </xf>
    <xf numFmtId="0" fontId="31" fillId="0" borderId="12" xfId="0" applyFont="1" applyFill="1" applyBorder="1" applyAlignment="1">
      <alignment horizontal="center" vertical="center"/>
    </xf>
    <xf numFmtId="0" fontId="44" fillId="0" borderId="12" xfId="0" applyFont="1" applyBorder="1" applyAlignment="1">
      <alignment horizontal="center" vertical="center"/>
    </xf>
    <xf numFmtId="0" fontId="31" fillId="0" borderId="14" xfId="105" applyFont="1" applyFill="1" applyBorder="1" applyAlignment="1">
      <alignment vertical="center"/>
    </xf>
    <xf numFmtId="0" fontId="30" fillId="0" borderId="0" xfId="69" applyFont="1" applyFill="1" applyAlignment="1">
      <alignment horizontal="center" vertical="center"/>
      <protection locked="0"/>
    </xf>
    <xf numFmtId="177" fontId="30" fillId="0" borderId="0" xfId="69" applyNumberFormat="1" applyFont="1" applyFill="1" applyAlignment="1">
      <alignment horizontal="center" vertical="center"/>
      <protection locked="0"/>
    </xf>
    <xf numFmtId="177" fontId="45" fillId="0" borderId="0" xfId="69" applyNumberFormat="1" applyFont="1" applyFill="1" applyAlignment="1">
      <alignment horizontal="right" vertical="center"/>
      <protection locked="0"/>
    </xf>
    <xf numFmtId="0" fontId="44" fillId="0" borderId="18" xfId="0" applyFont="1" applyBorder="1" applyAlignment="1">
      <alignment horizontal="center" vertical="center"/>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6" fillId="0" borderId="6" xfId="0" applyFont="1" applyBorder="1" applyAlignment="1">
      <alignment horizontal="left" vertical="center"/>
    </xf>
    <xf numFmtId="0" fontId="47" fillId="0" borderId="8" xfId="0" applyFont="1" applyBorder="1" applyAlignment="1">
      <alignment horizontal="right" vertical="center" wrapText="1"/>
    </xf>
    <xf numFmtId="0" fontId="44" fillId="0" borderId="6" xfId="0" applyFont="1" applyBorder="1" applyAlignment="1">
      <alignment horizontal="center" vertical="center"/>
    </xf>
    <xf numFmtId="0" fontId="48" fillId="0" borderId="8" xfId="0" applyFont="1" applyBorder="1" applyAlignment="1">
      <alignment horizontal="right" vertical="center" wrapText="1"/>
    </xf>
    <xf numFmtId="0" fontId="44" fillId="0" borderId="6" xfId="0" applyFont="1" applyBorder="1" applyAlignment="1">
      <alignment horizontal="left" vertical="center"/>
    </xf>
    <xf numFmtId="0" fontId="44" fillId="0" borderId="9" xfId="0" applyFont="1" applyBorder="1" applyAlignment="1">
      <alignment horizontal="left" vertical="center"/>
    </xf>
    <xf numFmtId="0" fontId="48" fillId="0" borderId="11" xfId="0" applyFont="1" applyBorder="1" applyAlignment="1">
      <alignment horizontal="right" vertical="center" wrapText="1"/>
    </xf>
    <xf numFmtId="0" fontId="48" fillId="0" borderId="14" xfId="0" applyFont="1" applyBorder="1" applyAlignment="1">
      <alignment horizontal="right" vertical="center" wrapText="1"/>
    </xf>
    <xf numFmtId="49" fontId="27" fillId="0" borderId="0" xfId="154" applyNumberFormat="1" applyFont="1" applyFill="1" applyAlignment="1">
      <alignment horizontal="left" vertical="center" indent="1"/>
    </xf>
    <xf numFmtId="0" fontId="31" fillId="0" borderId="0" xfId="154" applyFont="1" applyFill="1" applyAlignment="1">
      <alignment vertical="center"/>
    </xf>
    <xf numFmtId="0" fontId="8" fillId="0" borderId="0" xfId="154" applyFont="1" applyFill="1" applyAlignment="1">
      <alignment vertical="center"/>
    </xf>
    <xf numFmtId="0" fontId="0" fillId="0" borderId="0" xfId="154" applyFont="1" applyFill="1" applyAlignment="1">
      <alignment vertical="center"/>
    </xf>
    <xf numFmtId="0" fontId="30" fillId="0" borderId="0" xfId="154" applyFont="1" applyFill="1" applyAlignment="1">
      <alignment horizontal="center" vertical="center"/>
    </xf>
    <xf numFmtId="0" fontId="49" fillId="0" borderId="0" xfId="154" applyFont="1" applyFill="1" applyAlignment="1">
      <alignment horizontal="center" vertical="center"/>
    </xf>
    <xf numFmtId="0" fontId="45" fillId="0" borderId="0" xfId="154" applyFont="1" applyFill="1" applyAlignment="1">
      <alignment horizontal="right" vertical="center"/>
    </xf>
    <xf numFmtId="0" fontId="44" fillId="0" borderId="15" xfId="0" applyFont="1" applyBorder="1" applyAlignment="1">
      <alignment horizontal="center" vertical="center"/>
    </xf>
    <xf numFmtId="0" fontId="48" fillId="0" borderId="17" xfId="0" applyFont="1" applyBorder="1" applyAlignment="1">
      <alignment horizontal="right" vertical="center" wrapText="1"/>
    </xf>
    <xf numFmtId="0" fontId="0" fillId="0" borderId="0" xfId="0" applyFill="1" applyAlignment="1">
      <alignment vertical="center"/>
    </xf>
    <xf numFmtId="0" fontId="7" fillId="0" borderId="0" xfId="0" applyFont="1" applyFill="1" applyAlignment="1">
      <alignment vertical="center"/>
    </xf>
    <xf numFmtId="49" fontId="35" fillId="0" borderId="0" xfId="182" applyNumberFormat="1" applyFont="1" applyFill="1" applyAlignment="1">
      <alignment horizontal="center" vertical="center" wrapText="1"/>
    </xf>
    <xf numFmtId="0" fontId="33" fillId="0" borderId="0" xfId="182" applyFont="1" applyFill="1" applyBorder="1" applyAlignment="1">
      <alignment horizontal="center" wrapText="1"/>
    </xf>
    <xf numFmtId="179" fontId="50" fillId="0" borderId="0" xfId="51" applyNumberFormat="1" applyFont="1" applyFill="1" applyBorder="1" applyAlignment="1">
      <alignment horizontal="right" vertical="center"/>
      <protection locked="0"/>
    </xf>
    <xf numFmtId="0" fontId="33" fillId="0" borderId="1" xfId="182" applyFont="1" applyFill="1" applyBorder="1" applyAlignment="1">
      <alignment horizontal="center" vertical="center" wrapText="1"/>
    </xf>
    <xf numFmtId="1" fontId="39" fillId="0" borderId="1" xfId="182" applyNumberFormat="1" applyFont="1" applyFill="1" applyBorder="1" applyAlignment="1" applyProtection="1">
      <alignment horizontal="center" vertical="center" wrapText="1"/>
      <protection locked="0"/>
    </xf>
    <xf numFmtId="3" fontId="33" fillId="0" borderId="1" xfId="0" applyNumberFormat="1" applyFont="1" applyFill="1" applyBorder="1" applyAlignment="1" applyProtection="1">
      <alignment horizontal="left" vertical="center"/>
    </xf>
    <xf numFmtId="43" fontId="33" fillId="0" borderId="1" xfId="0" applyNumberFormat="1" applyFont="1" applyFill="1" applyBorder="1" applyAlignment="1">
      <alignment horizontal="right" vertical="center"/>
    </xf>
    <xf numFmtId="3" fontId="7" fillId="0" borderId="1" xfId="0" applyNumberFormat="1" applyFont="1" applyFill="1" applyBorder="1" applyAlignment="1" applyProtection="1">
      <alignment horizontal="left" vertical="center"/>
    </xf>
    <xf numFmtId="43" fontId="7" fillId="0" borderId="1" xfId="0" applyNumberFormat="1" applyFont="1" applyFill="1" applyBorder="1" applyAlignment="1">
      <alignment horizontal="right" vertical="center"/>
    </xf>
    <xf numFmtId="43" fontId="33" fillId="0" borderId="1" xfId="182" applyNumberFormat="1" applyFont="1" applyFill="1" applyBorder="1" applyAlignment="1">
      <alignment horizontal="right" vertical="center" wrapText="1"/>
    </xf>
    <xf numFmtId="0" fontId="40" fillId="0" borderId="0" xfId="51" applyFont="1" applyFill="1" applyAlignment="1">
      <alignment vertical="top"/>
      <protection locked="0"/>
    </xf>
    <xf numFmtId="49" fontId="27" fillId="0" borderId="0" xfId="51" applyNumberFormat="1" applyFont="1" applyFill="1" applyAlignment="1">
      <alignment horizontal="left" vertical="top"/>
      <protection locked="0"/>
    </xf>
    <xf numFmtId="0" fontId="28" fillId="0" borderId="0" xfId="51" applyFont="1" applyFill="1" applyAlignment="1">
      <alignment vertical="top"/>
      <protection locked="0"/>
    </xf>
    <xf numFmtId="49" fontId="7" fillId="0" borderId="0" xfId="51" applyNumberFormat="1" applyFont="1" applyFill="1" applyAlignment="1">
      <alignment horizontal="left" vertical="top"/>
      <protection locked="0"/>
    </xf>
    <xf numFmtId="0" fontId="35" fillId="0" borderId="0" xfId="51" applyFont="1" applyFill="1" applyAlignment="1">
      <alignment horizontal="center" vertical="center" wrapText="1"/>
      <protection locked="0"/>
    </xf>
    <xf numFmtId="0" fontId="35" fillId="0" borderId="0" xfId="51" applyFont="1" applyFill="1" applyAlignment="1">
      <alignment horizontal="center" vertical="center"/>
      <protection locked="0"/>
    </xf>
    <xf numFmtId="179" fontId="51" fillId="0" borderId="0" xfId="51" applyNumberFormat="1" applyFont="1" applyFill="1" applyAlignment="1">
      <alignment horizontal="right" vertical="center"/>
      <protection locked="0"/>
    </xf>
    <xf numFmtId="49" fontId="36" fillId="0" borderId="1" xfId="51" applyNumberFormat="1" applyFont="1" applyFill="1" applyBorder="1" applyAlignment="1">
      <alignment horizontal="center" vertical="center"/>
      <protection locked="0"/>
    </xf>
    <xf numFmtId="49" fontId="27" fillId="0" borderId="1" xfId="51" applyNumberFormat="1" applyFont="1" applyFill="1" applyBorder="1" applyAlignment="1">
      <alignment horizontal="center" vertical="center"/>
      <protection locked="0"/>
    </xf>
    <xf numFmtId="49" fontId="27" fillId="0" borderId="1" xfId="51" applyNumberFormat="1" applyFont="1" applyFill="1" applyBorder="1" applyAlignment="1">
      <alignment horizontal="left" vertical="center"/>
      <protection locked="0"/>
    </xf>
    <xf numFmtId="49" fontId="27" fillId="0" borderId="1" xfId="51" applyNumberFormat="1" applyFont="1" applyFill="1" applyBorder="1" applyAlignment="1">
      <alignment horizontal="left" vertical="center" indent="1"/>
      <protection locked="0"/>
    </xf>
    <xf numFmtId="49" fontId="33" fillId="0" borderId="1" xfId="51" applyNumberFormat="1" applyFont="1" applyFill="1" applyBorder="1" applyAlignment="1">
      <alignment horizontal="center" vertical="center"/>
      <protection locked="0"/>
    </xf>
    <xf numFmtId="177" fontId="0" fillId="0" borderId="0" xfId="0" applyNumberFormat="1" applyFill="1" applyAlignment="1">
      <alignment vertical="center"/>
    </xf>
    <xf numFmtId="0" fontId="30" fillId="0" borderId="0" xfId="0" applyFont="1" applyFill="1" applyAlignment="1">
      <alignment horizontal="center" vertical="center"/>
    </xf>
    <xf numFmtId="0" fontId="45" fillId="0" borderId="0" xfId="0" applyFont="1" applyFill="1" applyAlignment="1">
      <alignment horizontal="right" vertical="center"/>
    </xf>
    <xf numFmtId="177" fontId="45" fillId="0" borderId="0" xfId="0" applyNumberFormat="1" applyFont="1" applyFill="1" applyAlignment="1">
      <alignment horizontal="right" vertical="center"/>
    </xf>
    <xf numFmtId="0" fontId="32" fillId="0" borderId="3" xfId="0" applyFont="1" applyFill="1" applyBorder="1" applyAlignment="1">
      <alignment horizontal="center" vertical="center"/>
    </xf>
    <xf numFmtId="49" fontId="32" fillId="0" borderId="4" xfId="0" applyNumberFormat="1" applyFont="1" applyFill="1" applyBorder="1" applyAlignment="1">
      <alignment horizontal="center" vertical="center" wrapText="1"/>
    </xf>
    <xf numFmtId="49" fontId="32" fillId="0" borderId="5" xfId="0" applyNumberFormat="1" applyFont="1" applyFill="1" applyBorder="1" applyAlignment="1">
      <alignment horizontal="center" vertical="center" wrapText="1"/>
    </xf>
    <xf numFmtId="0" fontId="27" fillId="0" borderId="6" xfId="0" applyFont="1" applyFill="1" applyBorder="1" applyAlignment="1">
      <alignment horizontal="left"/>
    </xf>
    <xf numFmtId="49" fontId="52" fillId="0" borderId="7" xfId="0" applyNumberFormat="1" applyFont="1" applyFill="1" applyBorder="1" applyAlignment="1">
      <alignment horizontal="left" vertical="center" wrapText="1"/>
    </xf>
    <xf numFmtId="0" fontId="27" fillId="0" borderId="8" xfId="0" applyFont="1" applyFill="1" applyBorder="1" applyAlignment="1">
      <alignment horizontal="right" vertical="center"/>
    </xf>
    <xf numFmtId="0" fontId="32" fillId="0" borderId="15" xfId="0" applyFont="1" applyFill="1" applyBorder="1" applyAlignment="1">
      <alignment horizontal="left"/>
    </xf>
    <xf numFmtId="49" fontId="53" fillId="0" borderId="16" xfId="0" applyNumberFormat="1" applyFont="1" applyFill="1" applyBorder="1" applyAlignment="1">
      <alignment horizontal="center" vertical="center" wrapText="1"/>
    </xf>
    <xf numFmtId="0" fontId="32" fillId="0" borderId="17" xfId="0" applyFont="1" applyFill="1" applyBorder="1" applyAlignment="1">
      <alignment horizontal="right" vertical="center"/>
    </xf>
    <xf numFmtId="0" fontId="7" fillId="0" borderId="0" xfId="0" applyFont="1" applyAlignment="1">
      <alignment horizontal="left"/>
    </xf>
    <xf numFmtId="177" fontId="7" fillId="0" borderId="0" xfId="0" applyNumberFormat="1" applyFont="1"/>
    <xf numFmtId="0" fontId="7" fillId="0" borderId="0" xfId="0" applyFont="1"/>
    <xf numFmtId="0" fontId="7" fillId="0" borderId="0" xfId="0" applyFont="1" applyAlignment="1">
      <alignment horizontal="center" vertical="center"/>
    </xf>
    <xf numFmtId="0" fontId="8" fillId="0" borderId="0" xfId="0" applyFont="1" applyAlignment="1">
      <alignment horizontal="left"/>
    </xf>
    <xf numFmtId="177" fontId="8" fillId="0" borderId="0" xfId="0" applyNumberFormat="1" applyFont="1" applyAlignment="1">
      <alignment horizontal="center" vertical="center"/>
    </xf>
    <xf numFmtId="0" fontId="8" fillId="0" borderId="0" xfId="0" applyFont="1" applyAlignment="1">
      <alignment horizontal="right" vertical="center"/>
    </xf>
    <xf numFmtId="0" fontId="32" fillId="0" borderId="6" xfId="0" applyFont="1" applyFill="1" applyBorder="1" applyAlignment="1">
      <alignment horizontal="left"/>
    </xf>
    <xf numFmtId="49" fontId="32" fillId="0" borderId="7" xfId="0" applyNumberFormat="1" applyFont="1" applyFill="1" applyBorder="1" applyAlignment="1">
      <alignment horizontal="left" vertical="center" wrapText="1"/>
    </xf>
    <xf numFmtId="0" fontId="32" fillId="0" borderId="8" xfId="0" applyFont="1" applyFill="1" applyBorder="1" applyAlignment="1">
      <alignment horizontal="right" vertical="center"/>
    </xf>
    <xf numFmtId="0" fontId="8" fillId="0" borderId="6" xfId="0" applyFont="1" applyBorder="1" applyAlignment="1">
      <alignment horizontal="left"/>
    </xf>
    <xf numFmtId="177" fontId="37" fillId="0" borderId="7" xfId="0" applyNumberFormat="1" applyFont="1" applyBorder="1" applyAlignment="1">
      <alignment vertical="center"/>
    </xf>
    <xf numFmtId="0" fontId="8" fillId="0" borderId="8" xfId="0" applyFont="1" applyBorder="1"/>
    <xf numFmtId="0" fontId="8" fillId="0" borderId="15" xfId="0" applyFont="1" applyBorder="1" applyAlignment="1">
      <alignment horizontal="left"/>
    </xf>
    <xf numFmtId="177" fontId="32" fillId="0" borderId="16" xfId="0" applyNumberFormat="1" applyFont="1" applyBorder="1" applyAlignment="1">
      <alignment horizontal="center" vertical="center"/>
    </xf>
    <xf numFmtId="0" fontId="32" fillId="0" borderId="17" xfId="0" applyFont="1" applyBorder="1"/>
    <xf numFmtId="0" fontId="0" fillId="0" borderId="0" xfId="0" applyFont="1" applyFill="1" applyAlignment="1">
      <alignment vertical="center"/>
    </xf>
    <xf numFmtId="177" fontId="0" fillId="0" borderId="0" xfId="0" applyNumberFormat="1" applyFont="1" applyFill="1" applyAlignment="1">
      <alignment vertical="center"/>
    </xf>
    <xf numFmtId="0" fontId="29" fillId="0" borderId="0" xfId="0" applyFont="1" applyFill="1" applyAlignment="1">
      <alignment horizontal="center" vertical="center"/>
    </xf>
    <xf numFmtId="177" fontId="29" fillId="0" borderId="0" xfId="0" applyNumberFormat="1" applyFont="1" applyFill="1" applyAlignment="1">
      <alignment horizontal="center" vertical="center"/>
    </xf>
    <xf numFmtId="0" fontId="8" fillId="0" borderId="0" xfId="0" applyFont="1" applyFill="1" applyAlignment="1">
      <alignment vertical="center"/>
    </xf>
    <xf numFmtId="177" fontId="8" fillId="0" borderId="0" xfId="0" applyNumberFormat="1" applyFont="1" applyFill="1" applyAlignment="1">
      <alignment horizontal="right" vertical="center"/>
    </xf>
    <xf numFmtId="0" fontId="31" fillId="0" borderId="3" xfId="0" applyFont="1" applyFill="1" applyBorder="1" applyAlignment="1">
      <alignment horizontal="center" vertical="center" wrapText="1"/>
    </xf>
    <xf numFmtId="180" fontId="31" fillId="0" borderId="5" xfId="0" applyNumberFormat="1" applyFont="1" applyFill="1" applyBorder="1" applyAlignment="1">
      <alignment horizontal="center" vertical="center"/>
    </xf>
    <xf numFmtId="0" fontId="31" fillId="0" borderId="6" xfId="0" applyFont="1" applyFill="1" applyBorder="1" applyAlignment="1">
      <alignment horizontal="left" vertical="center" wrapText="1"/>
    </xf>
    <xf numFmtId="180" fontId="31" fillId="0" borderId="8" xfId="0" applyNumberFormat="1" applyFont="1" applyFill="1" applyBorder="1" applyAlignment="1">
      <alignment horizontal="right" vertical="center"/>
    </xf>
    <xf numFmtId="0" fontId="27" fillId="0" borderId="6" xfId="0" applyFont="1" applyFill="1" applyBorder="1" applyAlignment="1">
      <alignment horizontal="left" vertical="center"/>
    </xf>
    <xf numFmtId="180" fontId="27" fillId="0" borderId="8" xfId="0" applyNumberFormat="1" applyFont="1" applyFill="1" applyBorder="1" applyAlignment="1">
      <alignment horizontal="right" vertical="center" wrapText="1"/>
    </xf>
    <xf numFmtId="0" fontId="31" fillId="0" borderId="6" xfId="0" applyFont="1" applyFill="1" applyBorder="1" applyAlignment="1">
      <alignment vertical="center"/>
    </xf>
    <xf numFmtId="0" fontId="31" fillId="0" borderId="15" xfId="0" applyFont="1" applyFill="1" applyBorder="1" applyAlignment="1">
      <alignment horizontal="center" vertical="center"/>
    </xf>
    <xf numFmtId="180" fontId="31" fillId="0" borderId="17" xfId="0" applyNumberFormat="1" applyFont="1" applyFill="1" applyBorder="1" applyAlignment="1">
      <alignment horizontal="right" vertical="center"/>
    </xf>
    <xf numFmtId="0" fontId="36" fillId="0" borderId="0" xfId="0" applyFont="1" applyAlignment="1">
      <alignment horizontal="center"/>
    </xf>
    <xf numFmtId="0" fontId="7" fillId="0" borderId="0" xfId="0" applyFont="1" applyAlignment="1">
      <alignment horizontal="left" vertical="center" wrapText="1"/>
    </xf>
    <xf numFmtId="181" fontId="7" fillId="0" borderId="0" xfId="0" applyNumberFormat="1" applyFont="1" applyAlignment="1">
      <alignment horizontal="right" vertical="center"/>
    </xf>
    <xf numFmtId="0" fontId="35" fillId="0" borderId="0" xfId="0" applyFont="1" applyAlignment="1">
      <alignment horizontal="left" vertical="center" wrapText="1"/>
    </xf>
    <xf numFmtId="181" fontId="33" fillId="0" borderId="0" xfId="0" applyNumberFormat="1" applyFont="1" applyAlignment="1">
      <alignment horizontal="right" vertical="center"/>
    </xf>
    <xf numFmtId="0" fontId="36" fillId="0" borderId="1" xfId="0" applyFont="1" applyBorder="1" applyAlignment="1">
      <alignment horizontal="center" vertical="center" wrapText="1"/>
    </xf>
    <xf numFmtId="181" fontId="36"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181" fontId="33" fillId="0" borderId="1" xfId="0" applyNumberFormat="1" applyFont="1" applyBorder="1" applyAlignment="1">
      <alignment horizontal="right" vertical="center"/>
    </xf>
    <xf numFmtId="49" fontId="0" fillId="0" borderId="0" xfId="51" applyNumberFormat="1" applyFont="1" applyFill="1" applyAlignment="1">
      <alignment horizontal="left" vertical="top"/>
      <protection locked="0"/>
    </xf>
    <xf numFmtId="179" fontId="50" fillId="0" borderId="0" xfId="51" applyNumberFormat="1" applyFont="1" applyFill="1" applyAlignment="1">
      <alignment horizontal="right" vertical="top"/>
      <protection locked="0"/>
    </xf>
    <xf numFmtId="49" fontId="39" fillId="0" borderId="1" xfId="51" applyNumberFormat="1" applyFont="1" applyFill="1" applyBorder="1" applyAlignment="1">
      <alignment horizontal="center" vertical="center"/>
      <protection locked="0"/>
    </xf>
    <xf numFmtId="49" fontId="31" fillId="0" borderId="1" xfId="51" applyNumberFormat="1" applyFont="1" applyFill="1" applyBorder="1" applyAlignment="1">
      <alignment horizontal="center" vertical="center"/>
      <protection locked="0"/>
    </xf>
    <xf numFmtId="49" fontId="7" fillId="0" borderId="22" xfId="51" applyNumberFormat="1" applyFont="1" applyFill="1" applyBorder="1" applyAlignment="1">
      <alignment horizontal="center" vertical="top" wrapText="1"/>
      <protection locked="0"/>
    </xf>
    <xf numFmtId="49" fontId="27" fillId="0" borderId="22" xfId="51" applyNumberFormat="1" applyFont="1" applyFill="1" applyBorder="1" applyAlignment="1">
      <alignment horizontal="center" vertical="top"/>
      <protection locked="0"/>
    </xf>
    <xf numFmtId="0" fontId="8" fillId="0" borderId="0" xfId="0" applyFont="1" applyFill="1" applyAlignment="1" applyProtection="1">
      <alignment horizontal="center" vertical="center"/>
      <protection locked="0"/>
    </xf>
    <xf numFmtId="49" fontId="8" fillId="0" borderId="0" xfId="0" applyNumberFormat="1" applyFont="1" applyFill="1" applyAlignment="1" applyProtection="1">
      <alignment horizontal="left" vertical="center"/>
      <protection locked="0"/>
    </xf>
    <xf numFmtId="0" fontId="8" fillId="0" borderId="0" xfId="0" applyFont="1" applyFill="1" applyAlignment="1" applyProtection="1">
      <alignment vertical="top"/>
      <protection locked="0"/>
    </xf>
    <xf numFmtId="0" fontId="30" fillId="0" borderId="0" xfId="0" applyFont="1" applyFill="1" applyAlignment="1" applyProtection="1">
      <alignment horizontal="center" vertical="center" wrapText="1"/>
      <protection locked="0"/>
    </xf>
    <xf numFmtId="0" fontId="8" fillId="0" borderId="0" xfId="0" applyFont="1" applyFill="1" applyAlignment="1" applyProtection="1">
      <alignment horizontal="right" vertical="top"/>
      <protection locked="0"/>
    </xf>
    <xf numFmtId="0" fontId="54" fillId="0" borderId="3"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5" fillId="0" borderId="23" xfId="0" applyFont="1" applyFill="1" applyBorder="1" applyAlignment="1">
      <alignment horizontal="left" vertical="center" wrapText="1" indent="1"/>
    </xf>
    <xf numFmtId="0" fontId="56" fillId="0" borderId="24" xfId="0" applyFont="1" applyFill="1" applyBorder="1" applyAlignment="1">
      <alignment horizontal="left" vertical="center" wrapText="1" indent="1"/>
    </xf>
    <xf numFmtId="1" fontId="55" fillId="0" borderId="25" xfId="0" applyNumberFormat="1" applyFont="1" applyFill="1" applyBorder="1" applyAlignment="1">
      <alignment vertical="center" wrapText="1"/>
    </xf>
    <xf numFmtId="0" fontId="55" fillId="0" borderId="6" xfId="0" applyFont="1" applyFill="1" applyBorder="1" applyAlignment="1">
      <alignment horizontal="left" vertical="center" wrapText="1" indent="2"/>
    </xf>
    <xf numFmtId="0" fontId="55" fillId="0" borderId="7" xfId="0" applyFont="1" applyFill="1" applyBorder="1" applyAlignment="1">
      <alignment horizontal="left" vertical="center" wrapText="1" indent="2"/>
    </xf>
    <xf numFmtId="0" fontId="55" fillId="0" borderId="8" xfId="0" applyNumberFormat="1" applyFont="1" applyFill="1" applyBorder="1" applyAlignment="1">
      <alignment vertical="center" wrapText="1"/>
    </xf>
    <xf numFmtId="0" fontId="55" fillId="0" borderId="6" xfId="0" applyFont="1" applyFill="1" applyBorder="1" applyAlignment="1">
      <alignment horizontal="left" vertical="center" wrapText="1" indent="1"/>
    </xf>
    <xf numFmtId="0" fontId="56" fillId="0" borderId="7" xfId="0" applyFont="1" applyFill="1" applyBorder="1" applyAlignment="1">
      <alignment horizontal="left" vertical="center" wrapText="1" indent="1"/>
    </xf>
    <xf numFmtId="1" fontId="55" fillId="0" borderId="8" xfId="0" applyNumberFormat="1" applyFont="1" applyFill="1" applyBorder="1" applyAlignment="1">
      <alignment vertical="center" wrapText="1"/>
    </xf>
    <xf numFmtId="0" fontId="57" fillId="0" borderId="7" xfId="0" applyFont="1" applyFill="1" applyBorder="1" applyAlignment="1">
      <alignment horizontal="left" vertical="center" wrapText="1" indent="2"/>
    </xf>
    <xf numFmtId="0" fontId="58" fillId="0" borderId="15" xfId="0" applyFont="1" applyFill="1" applyBorder="1" applyAlignment="1">
      <alignment horizontal="justify" vertical="center" wrapText="1"/>
    </xf>
    <xf numFmtId="0" fontId="59" fillId="0" borderId="16" xfId="0" applyFont="1" applyFill="1" applyBorder="1" applyAlignment="1">
      <alignment horizontal="center" vertical="center" wrapText="1"/>
    </xf>
    <xf numFmtId="1" fontId="60" fillId="0" borderId="17" xfId="0" applyNumberFormat="1" applyFont="1" applyFill="1" applyBorder="1" applyAlignment="1">
      <alignment horizontal="right" vertical="center" wrapText="1"/>
    </xf>
    <xf numFmtId="0" fontId="8" fillId="0" borderId="0" xfId="0" applyFont="1" applyFill="1" applyBorder="1" applyAlignment="1">
      <alignment vertical="center"/>
    </xf>
    <xf numFmtId="177" fontId="7" fillId="0" borderId="0" xfId="0" applyNumberFormat="1" applyFont="1" applyFill="1" applyAlignment="1">
      <alignment vertical="center"/>
    </xf>
    <xf numFmtId="0" fontId="51" fillId="0" borderId="0" xfId="0" applyFont="1" applyFill="1" applyAlignment="1">
      <alignment vertical="center"/>
    </xf>
    <xf numFmtId="180" fontId="8" fillId="0" borderId="0" xfId="0" applyNumberFormat="1" applyFont="1" applyFill="1" applyBorder="1" applyAlignment="1">
      <alignment horizontal="right" vertical="center"/>
    </xf>
    <xf numFmtId="0" fontId="59" fillId="0" borderId="26"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54" fillId="0" borderId="23" xfId="0" applyFont="1" applyFill="1" applyBorder="1" applyAlignment="1">
      <alignment horizontal="left" vertical="center"/>
    </xf>
    <xf numFmtId="0" fontId="59" fillId="0" borderId="24" xfId="0" applyFont="1" applyFill="1" applyBorder="1" applyAlignment="1">
      <alignment vertical="center"/>
    </xf>
    <xf numFmtId="1" fontId="54" fillId="2" borderId="25" xfId="0" applyNumberFormat="1" applyFont="1" applyFill="1" applyBorder="1" applyAlignment="1">
      <alignment horizontal="right" vertical="center"/>
    </xf>
    <xf numFmtId="0" fontId="54" fillId="0" borderId="6" xfId="0" applyFont="1" applyFill="1" applyBorder="1" applyAlignment="1">
      <alignment horizontal="left" vertical="center" indent="1"/>
    </xf>
    <xf numFmtId="0" fontId="61" fillId="0" borderId="7" xfId="0" applyFont="1" applyFill="1" applyBorder="1" applyAlignment="1">
      <alignment horizontal="left" vertical="center" indent="1"/>
    </xf>
    <xf numFmtId="1" fontId="54" fillId="0" borderId="8" xfId="0" applyNumberFormat="1" applyFont="1" applyFill="1" applyBorder="1" applyAlignment="1">
      <alignment horizontal="right" vertical="center"/>
    </xf>
    <xf numFmtId="0" fontId="54" fillId="0" borderId="6" xfId="0" applyFont="1" applyFill="1" applyBorder="1" applyAlignment="1">
      <alignment horizontal="left" vertical="center" indent="2"/>
    </xf>
    <xf numFmtId="0" fontId="62" fillId="0" borderId="7" xfId="0" applyFont="1" applyFill="1" applyBorder="1" applyAlignment="1">
      <alignment horizontal="left" vertical="center" indent="2"/>
    </xf>
    <xf numFmtId="1" fontId="63" fillId="0" borderId="0" xfId="0" applyNumberFormat="1" applyFont="1" applyFill="1" applyAlignment="1">
      <alignment vertical="center"/>
    </xf>
    <xf numFmtId="1" fontId="54" fillId="0" borderId="0" xfId="0" applyNumberFormat="1" applyFont="1" applyFill="1" applyAlignment="1">
      <alignment horizontal="right" vertical="center"/>
    </xf>
    <xf numFmtId="0" fontId="54" fillId="0" borderId="12" xfId="0" applyFont="1" applyFill="1" applyBorder="1" applyAlignment="1">
      <alignment horizontal="left" vertical="center" indent="2"/>
    </xf>
    <xf numFmtId="0" fontId="62" fillId="0" borderId="13" xfId="0" applyFont="1" applyFill="1" applyBorder="1" applyAlignment="1">
      <alignment horizontal="left" vertical="center" indent="2"/>
    </xf>
    <xf numFmtId="1" fontId="54" fillId="0" borderId="14" xfId="0" applyNumberFormat="1" applyFont="1" applyFill="1" applyBorder="1" applyAlignment="1">
      <alignment horizontal="right" vertical="center"/>
    </xf>
    <xf numFmtId="0" fontId="54" fillId="0" borderId="12" xfId="0" applyFont="1" applyFill="1" applyBorder="1" applyAlignment="1">
      <alignment horizontal="left" vertical="center" indent="1"/>
    </xf>
    <xf numFmtId="0" fontId="61" fillId="0" borderId="13" xfId="0" applyFont="1" applyFill="1" applyBorder="1" applyAlignment="1">
      <alignment horizontal="left" vertical="center" indent="1"/>
    </xf>
    <xf numFmtId="0" fontId="54" fillId="0" borderId="6" xfId="0" applyFont="1" applyFill="1" applyBorder="1" applyAlignment="1">
      <alignment horizontal="left" vertical="center"/>
    </xf>
    <xf numFmtId="0" fontId="59" fillId="0" borderId="7" xfId="0" applyFont="1" applyFill="1" applyBorder="1" applyAlignment="1">
      <alignment vertical="center"/>
    </xf>
    <xf numFmtId="1" fontId="54" fillId="2" borderId="8" xfId="0" applyNumberFormat="1" applyFont="1" applyFill="1" applyBorder="1" applyAlignment="1">
      <alignment horizontal="right" vertical="center"/>
    </xf>
    <xf numFmtId="0" fontId="54" fillId="0" borderId="0" xfId="0" applyFont="1" applyFill="1" applyBorder="1" applyAlignment="1">
      <alignment horizontal="left" vertical="center" indent="2"/>
    </xf>
    <xf numFmtId="0" fontId="62" fillId="0" borderId="8" xfId="0" applyFont="1" applyFill="1" applyBorder="1" applyAlignment="1">
      <alignment horizontal="left" vertical="center" indent="2"/>
    </xf>
    <xf numFmtId="1" fontId="63" fillId="0" borderId="14" xfId="0" applyNumberFormat="1" applyFont="1" applyFill="1" applyBorder="1" applyAlignment="1">
      <alignment vertical="center"/>
    </xf>
    <xf numFmtId="0" fontId="54" fillId="0" borderId="6" xfId="0" applyNumberFormat="1" applyFont="1" applyFill="1" applyBorder="1" applyAlignment="1">
      <alignment horizontal="left" vertical="center" indent="2"/>
    </xf>
    <xf numFmtId="0" fontId="54" fillId="0" borderId="6" xfId="0" applyNumberFormat="1" applyFont="1" applyFill="1" applyBorder="1" applyAlignment="1">
      <alignment horizontal="left" vertical="center"/>
    </xf>
    <xf numFmtId="0" fontId="54" fillId="0" borderId="6" xfId="0" applyNumberFormat="1" applyFont="1" applyFill="1" applyBorder="1" applyAlignment="1">
      <alignment horizontal="left" vertical="center" indent="1"/>
    </xf>
    <xf numFmtId="0" fontId="54" fillId="0" borderId="12" xfId="0" applyNumberFormat="1" applyFont="1" applyFill="1" applyBorder="1" applyAlignment="1">
      <alignment horizontal="left" vertical="center" indent="2"/>
    </xf>
    <xf numFmtId="1" fontId="63" fillId="0" borderId="8" xfId="0" applyNumberFormat="1" applyFont="1" applyFill="1" applyBorder="1" applyAlignment="1">
      <alignment vertical="center"/>
    </xf>
    <xf numFmtId="1" fontId="54" fillId="0" borderId="0" xfId="0" applyNumberFormat="1" applyFont="1" applyFill="1" applyBorder="1" applyAlignment="1">
      <alignment horizontal="right" vertical="center"/>
    </xf>
    <xf numFmtId="0" fontId="54" fillId="0" borderId="12" xfId="0" applyFont="1" applyFill="1" applyBorder="1" applyAlignment="1">
      <alignment horizontal="left" vertical="center"/>
    </xf>
    <xf numFmtId="0" fontId="62" fillId="0" borderId="13" xfId="0" applyFont="1" applyFill="1" applyBorder="1" applyAlignment="1">
      <alignment horizontal="left" vertical="center"/>
    </xf>
    <xf numFmtId="0" fontId="54" fillId="0" borderId="6" xfId="0" applyFont="1" applyFill="1" applyBorder="1" applyAlignment="1">
      <alignment horizontal="left" vertical="center" wrapText="1" indent="1"/>
    </xf>
    <xf numFmtId="0" fontId="61" fillId="0" borderId="7" xfId="0" applyFont="1" applyFill="1" applyBorder="1" applyAlignment="1">
      <alignment horizontal="left" vertical="center" wrapText="1" indent="1"/>
    </xf>
    <xf numFmtId="1" fontId="55" fillId="0" borderId="8" xfId="0" applyNumberFormat="1" applyFont="1" applyFill="1" applyBorder="1" applyAlignment="1">
      <alignment horizontal="right" vertical="center" wrapText="1"/>
    </xf>
    <xf numFmtId="0" fontId="63" fillId="0" borderId="8" xfId="0" applyFont="1" applyFill="1" applyBorder="1" applyAlignment="1">
      <alignment vertical="center"/>
    </xf>
    <xf numFmtId="0" fontId="54" fillId="0" borderId="15" xfId="0" applyFont="1" applyFill="1" applyBorder="1" applyAlignment="1">
      <alignment horizontal="left" vertical="center" wrapText="1"/>
    </xf>
    <xf numFmtId="0" fontId="27" fillId="3" borderId="0" xfId="0" applyFont="1" applyFill="1" applyAlignment="1">
      <alignment vertical="center"/>
    </xf>
    <xf numFmtId="0" fontId="27" fillId="0" borderId="0" xfId="0" applyFont="1" applyFill="1" applyAlignment="1">
      <alignment vertical="center"/>
    </xf>
    <xf numFmtId="177" fontId="27" fillId="0" borderId="0" xfId="0" applyNumberFormat="1" applyFont="1" applyFill="1" applyAlignment="1">
      <alignment vertical="center"/>
    </xf>
    <xf numFmtId="177" fontId="30" fillId="0" borderId="0" xfId="0" applyNumberFormat="1" applyFont="1" applyFill="1" applyAlignment="1">
      <alignment horizontal="center" vertical="center"/>
    </xf>
    <xf numFmtId="180" fontId="42" fillId="0" borderId="27" xfId="0" applyNumberFormat="1" applyFont="1" applyFill="1" applyBorder="1" applyAlignment="1"/>
    <xf numFmtId="180" fontId="45" fillId="0" borderId="27" xfId="0" applyNumberFormat="1" applyFont="1" applyFill="1" applyBorder="1" applyAlignment="1">
      <alignment horizontal="right" vertical="center"/>
    </xf>
    <xf numFmtId="180" fontId="37" fillId="0" borderId="6" xfId="0" applyNumberFormat="1" applyFont="1" applyFill="1" applyBorder="1" applyAlignment="1">
      <alignment horizontal="center" vertical="center"/>
    </xf>
    <xf numFmtId="180" fontId="37" fillId="0" borderId="0" xfId="0" applyNumberFormat="1" applyFont="1" applyFill="1" applyBorder="1" applyAlignment="1">
      <alignment horizontal="center" vertical="center"/>
    </xf>
    <xf numFmtId="180" fontId="37" fillId="0" borderId="18" xfId="0" applyNumberFormat="1" applyFont="1" applyFill="1" applyBorder="1" applyAlignment="1">
      <alignment horizontal="left" vertical="center"/>
    </xf>
    <xf numFmtId="180" fontId="37" fillId="0" borderId="19" xfId="0" applyNumberFormat="1" applyFont="1" applyFill="1" applyBorder="1" applyAlignment="1">
      <alignment horizontal="right" vertical="center"/>
    </xf>
    <xf numFmtId="0" fontId="8" fillId="0" borderId="6" xfId="0" applyFont="1" applyFill="1" applyBorder="1" applyAlignment="1">
      <alignment vertical="center"/>
    </xf>
    <xf numFmtId="180" fontId="8" fillId="0" borderId="8" xfId="0" applyNumberFormat="1" applyFont="1" applyFill="1" applyBorder="1" applyAlignment="1">
      <alignment horizontal="right"/>
    </xf>
    <xf numFmtId="0" fontId="37" fillId="0" borderId="15" xfId="0" applyFont="1" applyFill="1" applyBorder="1" applyAlignment="1">
      <alignment horizontal="center" vertical="center"/>
    </xf>
    <xf numFmtId="180" fontId="8" fillId="0" borderId="17" xfId="0" applyNumberFormat="1" applyFont="1" applyFill="1" applyBorder="1" applyAlignment="1">
      <alignment horizontal="right"/>
    </xf>
    <xf numFmtId="0" fontId="42" fillId="0" borderId="0" xfId="0" applyFont="1" applyFill="1" applyAlignment="1">
      <alignment vertical="center"/>
    </xf>
    <xf numFmtId="177" fontId="42" fillId="0" borderId="0" xfId="0" applyNumberFormat="1" applyFont="1" applyFill="1" applyAlignment="1">
      <alignment vertical="center"/>
    </xf>
    <xf numFmtId="0" fontId="14" fillId="0" borderId="0" xfId="0" applyFont="1" applyFill="1" applyAlignment="1">
      <alignment horizontal="center" vertical="center"/>
    </xf>
    <xf numFmtId="177" fontId="14" fillId="0" borderId="0" xfId="0" applyNumberFormat="1" applyFont="1" applyFill="1" applyAlignment="1">
      <alignment horizontal="center" vertical="center"/>
    </xf>
    <xf numFmtId="180" fontId="51" fillId="0" borderId="0" xfId="0" applyNumberFormat="1" applyFont="1" applyFill="1" applyBorder="1" applyAlignment="1">
      <alignment horizontal="right" vertical="center"/>
    </xf>
    <xf numFmtId="0" fontId="32" fillId="0" borderId="3" xfId="0" applyFont="1" applyFill="1" applyBorder="1" applyAlignment="1">
      <alignment horizontal="center" vertical="center" wrapText="1"/>
    </xf>
    <xf numFmtId="180" fontId="32" fillId="0" borderId="5" xfId="0" applyNumberFormat="1" applyFont="1" applyFill="1" applyBorder="1" applyAlignment="1">
      <alignment horizontal="center" vertical="center"/>
    </xf>
    <xf numFmtId="0" fontId="32" fillId="0" borderId="6" xfId="0" applyFont="1" applyFill="1" applyBorder="1" applyAlignment="1">
      <alignment horizontal="left" vertical="center" wrapText="1"/>
    </xf>
    <xf numFmtId="180" fontId="32" fillId="0" borderId="8" xfId="0" applyNumberFormat="1" applyFont="1" applyFill="1" applyBorder="1" applyAlignment="1">
      <alignment horizontal="right" vertical="center"/>
    </xf>
    <xf numFmtId="181" fontId="8" fillId="0" borderId="6" xfId="0" applyNumberFormat="1" applyFont="1" applyFill="1" applyBorder="1" applyAlignment="1">
      <alignment horizontal="left" vertical="center"/>
    </xf>
    <xf numFmtId="180" fontId="32" fillId="0" borderId="8" xfId="0" applyNumberFormat="1" applyFont="1" applyFill="1" applyBorder="1" applyAlignment="1">
      <alignment vertical="center" wrapText="1"/>
    </xf>
    <xf numFmtId="180" fontId="8" fillId="0" borderId="8" xfId="0" applyNumberFormat="1" applyFont="1" applyFill="1" applyBorder="1" applyAlignment="1">
      <alignment horizontal="right" vertical="center" wrapText="1"/>
    </xf>
    <xf numFmtId="0" fontId="8" fillId="0" borderId="6" xfId="0" applyFont="1" applyFill="1" applyBorder="1" applyAlignment="1" applyProtection="1">
      <alignment vertical="center"/>
      <protection locked="0"/>
    </xf>
    <xf numFmtId="0" fontId="32" fillId="0" borderId="6" xfId="0" applyFont="1" applyFill="1" applyBorder="1" applyAlignment="1">
      <alignment vertical="center"/>
    </xf>
    <xf numFmtId="180" fontId="32" fillId="0" borderId="8" xfId="0" applyNumberFormat="1" applyFont="1" applyFill="1" applyBorder="1" applyAlignment="1">
      <alignment horizontal="right" vertical="center" wrapText="1"/>
    </xf>
    <xf numFmtId="180" fontId="8" fillId="0" borderId="8" xfId="0" applyNumberFormat="1" applyFont="1" applyFill="1" applyBorder="1" applyAlignment="1">
      <alignment vertical="center" wrapText="1"/>
    </xf>
    <xf numFmtId="0" fontId="8" fillId="0" borderId="6" xfId="0" applyFont="1" applyFill="1" applyBorder="1" applyAlignment="1">
      <alignment vertical="center" wrapText="1"/>
    </xf>
    <xf numFmtId="0" fontId="64" fillId="0" borderId="6" xfId="0" applyFont="1" applyFill="1" applyBorder="1" applyAlignment="1">
      <alignment vertical="center"/>
    </xf>
    <xf numFmtId="0" fontId="37" fillId="0" borderId="6" xfId="0" applyFont="1" applyFill="1" applyBorder="1" applyAlignment="1">
      <alignment vertical="center"/>
    </xf>
    <xf numFmtId="0" fontId="37" fillId="0" borderId="9" xfId="0" applyFont="1" applyFill="1" applyBorder="1" applyAlignment="1">
      <alignment vertical="center"/>
    </xf>
    <xf numFmtId="177" fontId="32" fillId="0" borderId="11" xfId="0" applyNumberFormat="1" applyFont="1" applyFill="1" applyBorder="1" applyAlignment="1">
      <alignment vertical="center"/>
    </xf>
    <xf numFmtId="0" fontId="37" fillId="0" borderId="12" xfId="0" applyFont="1" applyFill="1" applyBorder="1" applyAlignment="1">
      <alignment horizontal="center" vertical="center"/>
    </xf>
    <xf numFmtId="180" fontId="8" fillId="0" borderId="14" xfId="0" applyNumberFormat="1" applyFont="1" applyFill="1" applyBorder="1" applyAlignment="1">
      <alignment horizontal="right" vertical="center" wrapText="1"/>
    </xf>
    <xf numFmtId="0" fontId="17" fillId="0" borderId="0" xfId="0" applyFont="1" applyFill="1" applyBorder="1" applyAlignment="1"/>
    <xf numFmtId="0" fontId="65" fillId="0" borderId="0" xfId="0" applyFont="1" applyFill="1" applyBorder="1" applyAlignment="1">
      <alignment horizontal="center" vertical="center"/>
    </xf>
    <xf numFmtId="0" fontId="23" fillId="0" borderId="0" xfId="0" applyFont="1" applyFill="1" applyBorder="1" applyAlignment="1">
      <alignment vertical="center"/>
    </xf>
    <xf numFmtId="0" fontId="66" fillId="0" borderId="0" xfId="0" applyFont="1" applyFill="1" applyBorder="1" applyAlignment="1"/>
    <xf numFmtId="0" fontId="25" fillId="0" borderId="0" xfId="0" applyFont="1" applyFill="1" applyBorder="1" applyAlignment="1">
      <alignment vertical="center"/>
    </xf>
    <xf numFmtId="0" fontId="66" fillId="0" borderId="0" xfId="0" applyFont="1" applyFill="1" applyAlignment="1"/>
    <xf numFmtId="0" fontId="25" fillId="0" borderId="0" xfId="0" applyFont="1" applyFill="1" applyAlignment="1">
      <alignment vertical="center"/>
    </xf>
    <xf numFmtId="0" fontId="23" fillId="0" borderId="0" xfId="0" applyFont="1" applyFill="1" applyBorder="1" applyAlignment="1">
      <alignment horizontal="left" vertical="center"/>
    </xf>
    <xf numFmtId="0" fontId="67" fillId="0" borderId="0" xfId="0" applyFont="1" applyFill="1" applyBorder="1" applyAlignment="1">
      <alignment vertical="center"/>
    </xf>
    <xf numFmtId="0" fontId="67" fillId="0" borderId="0" xfId="0" applyFont="1" applyFill="1" applyAlignment="1">
      <alignment vertical="center"/>
    </xf>
    <xf numFmtId="0" fontId="65" fillId="0" borderId="0" xfId="0" applyFont="1" applyFill="1" applyBorder="1" applyAlignment="1">
      <alignment vertical="center"/>
    </xf>
    <xf numFmtId="0" fontId="68" fillId="0" borderId="0" xfId="0" applyFont="1" applyFill="1" applyBorder="1" applyAlignment="1">
      <alignment horizontal="center" vertical="center"/>
    </xf>
    <xf numFmtId="0" fontId="54" fillId="0" borderId="6" xfId="0" applyFont="1" applyFill="1" applyBorder="1" applyAlignment="1" quotePrefix="1">
      <alignment horizontal="left" vertical="center" indent="2"/>
    </xf>
  </cellXfs>
  <cellStyles count="1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好_保定市2015年预算表格（八张全表不含定州） 2" xfId="50"/>
    <cellStyle name="常规_功能分类1212zhangl" xfId="51"/>
    <cellStyle name="常规 3 4 3" xfId="52"/>
    <cellStyle name="常规 7 3" xfId="53"/>
    <cellStyle name="百分比 2 6" xfId="54"/>
    <cellStyle name="百分比 2" xfId="55"/>
    <cellStyle name="常规 6" xfId="56"/>
    <cellStyle name="百分比 2 5" xfId="57"/>
    <cellStyle name="常规 5 2" xfId="58"/>
    <cellStyle name="差_保定市2015年预算表格（八张全表不含定州） 2" xfId="59"/>
    <cellStyle name="百分比 2 2" xfId="60"/>
    <cellStyle name="常规 5 2 2" xfId="61"/>
    <cellStyle name="差_保定市2015年预算表格（八张全表不含定州） 2 2" xfId="62"/>
    <cellStyle name="百分比 2 3" xfId="63"/>
    <cellStyle name="差_保定市2015年预算表格（八张全表不含定州） 2 3" xfId="64"/>
    <cellStyle name="常规 8 3" xfId="65"/>
    <cellStyle name="常规 3 2 6" xfId="66"/>
    <cellStyle name="常规 8 2" xfId="67"/>
    <cellStyle name="好_保定市2015年预算表格（八张全表不含定州） 2 2" xfId="68"/>
    <cellStyle name="常规_功能分类1212zhangl 2" xfId="69"/>
    <cellStyle name="好_保定市2015年预算表格（八张全表不含定州） 2 3" xfId="70"/>
    <cellStyle name="百分比 2 4" xfId="71"/>
    <cellStyle name="百分比 2 3 2 2" xfId="72"/>
    <cellStyle name="百分比 2 2 3" xfId="73"/>
    <cellStyle name="百分比 2 2 2" xfId="74"/>
    <cellStyle name="百分比 2 2 2 2" xfId="75"/>
    <cellStyle name="百分比 2 3 2" xfId="76"/>
    <cellStyle name="百分比 2 3 3" xfId="77"/>
    <cellStyle name="百分比 2 4 2" xfId="78"/>
    <cellStyle name="常规 5" xfId="79"/>
    <cellStyle name="差_保定市2015年预算表格（八张全表不含定州）" xfId="80"/>
    <cellStyle name="差_保定市2015年预算表格（八张全表不含定州） 2 2 2" xfId="81"/>
    <cellStyle name="常规 5 3" xfId="82"/>
    <cellStyle name="差_保定市2015年预算表格（八张全表不含定州） 3" xfId="83"/>
    <cellStyle name="差_部门基本支出预算统计表2016发海娟" xfId="84"/>
    <cellStyle name="差_部门基本支出预算统计表2016发海娟 2" xfId="85"/>
    <cellStyle name="差_部门基本支出预算统计表2016发海娟 2 2" xfId="86"/>
    <cellStyle name="差_部门基本支出预算统计表2016发海娟 2 2 2" xfId="87"/>
    <cellStyle name="差_部门基本支出预算统计表2016发海娟 2 3" xfId="88"/>
    <cellStyle name="常规 3_保定市2015年预算表格（八张全表不含定州）" xfId="89"/>
    <cellStyle name="差_部门基本支出预算统计表2016发海娟 3" xfId="90"/>
    <cellStyle name="常规 10" xfId="91"/>
    <cellStyle name="常规 10 2" xfId="92"/>
    <cellStyle name="常规 2 7" xfId="93"/>
    <cellStyle name="常规 10 2 2" xfId="94"/>
    <cellStyle name="常规 10 2 2 2" xfId="95"/>
    <cellStyle name="常规 10 2 3" xfId="96"/>
    <cellStyle name="常规 10 3" xfId="97"/>
    <cellStyle name="常规 11" xfId="98"/>
    <cellStyle name="常规 11 2" xfId="99"/>
    <cellStyle name="常规 11 2 2" xfId="100"/>
    <cellStyle name="常规 2 3 2 2" xfId="101"/>
    <cellStyle name="常规 11 3" xfId="102"/>
    <cellStyle name="常规 12" xfId="103"/>
    <cellStyle name="常规 13" xfId="104"/>
    <cellStyle name="常规 2" xfId="105"/>
    <cellStyle name="常规 2 2" xfId="106"/>
    <cellStyle name="常规 2 2 2" xfId="107"/>
    <cellStyle name="常规 2 2 2 2" xfId="108"/>
    <cellStyle name="常规 2 2 2 2 2" xfId="109"/>
    <cellStyle name="常规 2 2 2 3" xfId="110"/>
    <cellStyle name="常规 2 2 3" xfId="111"/>
    <cellStyle name="常规 2 2 3 2" xfId="112"/>
    <cellStyle name="好_保定市2015年预算表格（八张全表不含定州） 3" xfId="113"/>
    <cellStyle name="常规 2 2 3 2 2" xfId="114"/>
    <cellStyle name="常规 2 2 3 3" xfId="115"/>
    <cellStyle name="常规 2 2 4 2" xfId="116"/>
    <cellStyle name="常规 2 2 5" xfId="117"/>
    <cellStyle name="常规 2 2 6" xfId="118"/>
    <cellStyle name="常规 2 3" xfId="119"/>
    <cellStyle name="常规 2 3 2" xfId="120"/>
    <cellStyle name="常规 2 3 3" xfId="121"/>
    <cellStyle name="常规 2 4" xfId="122"/>
    <cellStyle name="常规 2 4 2" xfId="123"/>
    <cellStyle name="常规 2 4 2 2" xfId="124"/>
    <cellStyle name="常规 2 4 3" xfId="125"/>
    <cellStyle name="常规 2 5" xfId="126"/>
    <cellStyle name="常规 2 5 2" xfId="127"/>
    <cellStyle name="常规 2 6" xfId="128"/>
    <cellStyle name="常规 2_保定市2015年预算表格（八张全表不含定州）" xfId="129"/>
    <cellStyle name="常规 3" xfId="130"/>
    <cellStyle name="常规 3 2" xfId="131"/>
    <cellStyle name="常规 3 2 2" xfId="132"/>
    <cellStyle name="常规 3 2 2 2" xfId="133"/>
    <cellStyle name="常规 3 2 2 2 2" xfId="134"/>
    <cellStyle name="常规 3 2 2 3" xfId="135"/>
    <cellStyle name="常规 3 2 3" xfId="136"/>
    <cellStyle name="常规 3 2 3 2" xfId="137"/>
    <cellStyle name="常规 3 2 3 2 2" xfId="138"/>
    <cellStyle name="常规 3 2 3 3" xfId="139"/>
    <cellStyle name="常规 3 2 4" xfId="140"/>
    <cellStyle name="常规 3 2 4 2" xfId="141"/>
    <cellStyle name="常规 3 2 5" xfId="142"/>
    <cellStyle name="常规 3 3" xfId="143"/>
    <cellStyle name="常规 3 3 2" xfId="144"/>
    <cellStyle name="常规 3 3 2 2" xfId="145"/>
    <cellStyle name="常规 3 3 3" xfId="146"/>
    <cellStyle name="常规 3 4" xfId="147"/>
    <cellStyle name="常规 3 4 2" xfId="148"/>
    <cellStyle name="常规 3 4 2 2" xfId="149"/>
    <cellStyle name="常规 3 5" xfId="150"/>
    <cellStyle name="常规 3 5 2" xfId="151"/>
    <cellStyle name="常规 3 6" xfId="152"/>
    <cellStyle name="常规 3 7" xfId="153"/>
    <cellStyle name="常规 3 8" xfId="154"/>
    <cellStyle name="常规 4" xfId="155"/>
    <cellStyle name="常规 4 2" xfId="156"/>
    <cellStyle name="常规 4 4" xfId="157"/>
    <cellStyle name="常规 4 2 2" xfId="158"/>
    <cellStyle name="常规 4 4 2" xfId="159"/>
    <cellStyle name="常规 4 2 2 2" xfId="160"/>
    <cellStyle name="常规 4 5" xfId="161"/>
    <cellStyle name="常规 4 2 3" xfId="162"/>
    <cellStyle name="常规 4 3" xfId="163"/>
    <cellStyle name="常规 4 3 2" xfId="164"/>
    <cellStyle name="常规 4 3 2 2" xfId="165"/>
    <cellStyle name="常规 4 3 3" xfId="166"/>
    <cellStyle name="常规 4 6" xfId="167"/>
    <cellStyle name="常规 6 2" xfId="168"/>
    <cellStyle name="常规 6 2 2" xfId="169"/>
    <cellStyle name="常规 6 3" xfId="170"/>
    <cellStyle name="常规_人代会报告附表（定）曹铂0103" xfId="171"/>
    <cellStyle name="常规 7" xfId="172"/>
    <cellStyle name="常规_人代会报告附表（定）曹铂0103 2" xfId="173"/>
    <cellStyle name="常规 7 2" xfId="174"/>
    <cellStyle name="常规 7 2 2" xfId="175"/>
    <cellStyle name="常规 8" xfId="176"/>
    <cellStyle name="常规 8 2 2" xfId="177"/>
    <cellStyle name="常规 9" xfId="178"/>
    <cellStyle name="常规 9 2" xfId="179"/>
    <cellStyle name="常规 9 2 2" xfId="180"/>
    <cellStyle name="常规 9 3" xfId="181"/>
    <cellStyle name="常规_2013.1.人代会报告附表" xfId="182"/>
    <cellStyle name="好_保定市2015年预算表格（八张全表不含定州）" xfId="183"/>
    <cellStyle name="好_保定市2015年预算表格（八张全表不含定州） 2 2 2" xfId="184"/>
    <cellStyle name="好_部门基本支出预算统计表2016发海娟" xfId="185"/>
    <cellStyle name="好_部门基本支出预算统计表2016发海娟 2" xfId="186"/>
    <cellStyle name="好_部门基本支出预算统计表2016发海娟 2 2" xfId="187"/>
    <cellStyle name="好_部门基本支出预算统计表2016发海娟 2 2 2" xfId="188"/>
    <cellStyle name="好_部门基本支出预算统计表2016发海娟 2 3" xfId="189"/>
    <cellStyle name="好_部门基本支出预算统计表2016发海娟 3" xfId="190"/>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tyles" Target="styles.xml"/><Relationship Id="rId32" Type="http://schemas.openxmlformats.org/officeDocument/2006/relationships/sharedStrings" Target="sharedString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K10" sqref="K10"/>
    </sheetView>
  </sheetViews>
  <sheetFormatPr defaultColWidth="9" defaultRowHeight="13.5" outlineLevelCol="7"/>
  <cols>
    <col min="1" max="7" width="9" style="363"/>
    <col min="8" max="8" width="17.625" style="363" customWidth="1"/>
    <col min="9" max="16384" width="9" style="363"/>
  </cols>
  <sheetData>
    <row r="1" s="363" customFormat="1" spans="1:8">
      <c r="A1" s="374" t="s">
        <v>0</v>
      </c>
      <c r="B1" s="374"/>
      <c r="C1" s="374"/>
      <c r="D1" s="374"/>
      <c r="E1" s="374"/>
      <c r="F1" s="374"/>
      <c r="G1" s="374"/>
      <c r="H1" s="374"/>
    </row>
    <row r="2" s="363" customFormat="1" spans="1:8">
      <c r="A2" s="374"/>
      <c r="B2" s="374"/>
      <c r="C2" s="374"/>
      <c r="D2" s="374"/>
      <c r="E2" s="374"/>
      <c r="F2" s="374"/>
      <c r="G2" s="374"/>
      <c r="H2" s="374"/>
    </row>
    <row r="3" s="363" customFormat="1" spans="1:8">
      <c r="A3" s="374"/>
      <c r="B3" s="374"/>
      <c r="C3" s="374"/>
      <c r="D3" s="374"/>
      <c r="E3" s="374"/>
      <c r="F3" s="374"/>
      <c r="G3" s="374"/>
      <c r="H3" s="374"/>
    </row>
    <row r="4" s="363" customFormat="1" spans="1:8">
      <c r="A4" s="374"/>
      <c r="B4" s="374"/>
      <c r="C4" s="374"/>
      <c r="D4" s="374"/>
      <c r="E4" s="374"/>
      <c r="F4" s="374"/>
      <c r="G4" s="374"/>
      <c r="H4" s="374"/>
    </row>
    <row r="5" s="363" customFormat="1" spans="1:8">
      <c r="A5" s="374"/>
      <c r="B5" s="374"/>
      <c r="C5" s="374"/>
      <c r="D5" s="374"/>
      <c r="E5" s="374"/>
      <c r="F5" s="374"/>
      <c r="G5" s="374"/>
      <c r="H5" s="374"/>
    </row>
    <row r="6" s="363" customFormat="1" spans="1:8">
      <c r="A6" s="374"/>
      <c r="B6" s="374"/>
      <c r="C6" s="374"/>
      <c r="D6" s="374"/>
      <c r="E6" s="374"/>
      <c r="F6" s="374"/>
      <c r="G6" s="374"/>
      <c r="H6" s="374"/>
    </row>
    <row r="7" s="363" customFormat="1" spans="1:8">
      <c r="A7" s="374"/>
      <c r="B7" s="374"/>
      <c r="C7" s="374"/>
      <c r="D7" s="374"/>
      <c r="E7" s="374"/>
      <c r="F7" s="374"/>
      <c r="G7" s="374"/>
      <c r="H7" s="374"/>
    </row>
    <row r="8" s="363" customFormat="1" spans="1:8">
      <c r="A8" s="374"/>
      <c r="B8" s="374"/>
      <c r="C8" s="374"/>
      <c r="D8" s="374"/>
      <c r="E8" s="374"/>
      <c r="F8" s="374"/>
      <c r="G8" s="374"/>
      <c r="H8" s="374"/>
    </row>
    <row r="9" s="363" customFormat="1" spans="1:8">
      <c r="A9" s="374"/>
      <c r="B9" s="374"/>
      <c r="C9" s="374"/>
      <c r="D9" s="374"/>
      <c r="E9" s="374"/>
      <c r="F9" s="374"/>
      <c r="G9" s="374"/>
      <c r="H9" s="374"/>
    </row>
    <row r="10" s="363" customFormat="1" spans="1:8">
      <c r="A10" s="374"/>
      <c r="B10" s="374"/>
      <c r="C10" s="374"/>
      <c r="D10" s="374"/>
      <c r="E10" s="374"/>
      <c r="F10" s="374"/>
      <c r="G10" s="374"/>
      <c r="H10" s="374"/>
    </row>
    <row r="11" s="363" customFormat="1" spans="1:8">
      <c r="A11" s="374"/>
      <c r="B11" s="374"/>
      <c r="C11" s="374"/>
      <c r="D11" s="374"/>
      <c r="E11" s="374"/>
      <c r="F11" s="374"/>
      <c r="G11" s="374"/>
      <c r="H11" s="374"/>
    </row>
    <row r="12" s="363" customFormat="1" spans="1:8">
      <c r="A12" s="374"/>
      <c r="B12" s="374"/>
      <c r="C12" s="374"/>
      <c r="D12" s="374"/>
      <c r="E12" s="374"/>
      <c r="F12" s="374"/>
      <c r="G12" s="374"/>
      <c r="H12" s="374"/>
    </row>
    <row r="13" s="363" customFormat="1" spans="1:8">
      <c r="A13" s="374"/>
      <c r="B13" s="374"/>
      <c r="C13" s="374"/>
      <c r="D13" s="374"/>
      <c r="E13" s="374"/>
      <c r="F13" s="374"/>
      <c r="G13" s="374"/>
      <c r="H13" s="374"/>
    </row>
    <row r="14" s="363" customFormat="1" spans="1:8">
      <c r="A14" s="374"/>
      <c r="B14" s="374"/>
      <c r="C14" s="374"/>
      <c r="D14" s="374"/>
      <c r="E14" s="374"/>
      <c r="F14" s="374"/>
      <c r="G14" s="374"/>
      <c r="H14" s="374"/>
    </row>
    <row r="15" s="363" customFormat="1" spans="1:8">
      <c r="A15" s="374"/>
      <c r="B15" s="374"/>
      <c r="C15" s="374"/>
      <c r="D15" s="374"/>
      <c r="E15" s="374"/>
      <c r="F15" s="374"/>
      <c r="G15" s="374"/>
      <c r="H15" s="374"/>
    </row>
    <row r="16" s="363" customFormat="1" spans="1:8">
      <c r="A16" s="374"/>
      <c r="B16" s="374"/>
      <c r="C16" s="374"/>
      <c r="D16" s="374"/>
      <c r="E16" s="374"/>
      <c r="F16" s="374"/>
      <c r="G16" s="374"/>
      <c r="H16" s="374"/>
    </row>
  </sheetData>
  <mergeCells count="1">
    <mergeCell ref="A1:H16"/>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0"/>
  <sheetViews>
    <sheetView workbookViewId="0">
      <selection activeCell="K52" sqref="K52"/>
    </sheetView>
  </sheetViews>
  <sheetFormatPr defaultColWidth="9" defaultRowHeight="20" customHeight="1" outlineLevelCol="2"/>
  <cols>
    <col min="1" max="1" width="12.75" style="219" customWidth="1"/>
    <col min="2" max="2" width="43.125" style="220" customWidth="1"/>
    <col min="3" max="3" width="13.125" style="221" customWidth="1"/>
    <col min="4" max="16384" width="9" style="221"/>
  </cols>
  <sheetData>
    <row r="1" customHeight="1" spans="1:1">
      <c r="A1" s="222" t="s">
        <v>871</v>
      </c>
    </row>
    <row r="2" customHeight="1" spans="1:3">
      <c r="A2" s="135" t="s">
        <v>872</v>
      </c>
      <c r="B2" s="135"/>
      <c r="C2" s="135"/>
    </row>
    <row r="3" customHeight="1" spans="1:3">
      <c r="A3" s="223"/>
      <c r="B3" s="224"/>
      <c r="C3" s="225" t="s">
        <v>142</v>
      </c>
    </row>
    <row r="4" customHeight="1" spans="1:3">
      <c r="A4" s="210" t="s">
        <v>873</v>
      </c>
      <c r="B4" s="211" t="s">
        <v>874</v>
      </c>
      <c r="C4" s="212" t="s">
        <v>875</v>
      </c>
    </row>
    <row r="5" customHeight="1" spans="1:3">
      <c r="A5" s="226"/>
      <c r="B5" s="227" t="s">
        <v>876</v>
      </c>
      <c r="C5" s="228">
        <f>C6+C10+C23+C26+C30+C33+C39+C46</f>
        <v>1159945</v>
      </c>
    </row>
    <row r="6" customHeight="1" spans="1:3">
      <c r="A6" s="213">
        <v>211</v>
      </c>
      <c r="B6" s="214" t="s">
        <v>549</v>
      </c>
      <c r="C6" s="215">
        <v>7115</v>
      </c>
    </row>
    <row r="7" customHeight="1" spans="1:3">
      <c r="A7" s="213">
        <v>21198</v>
      </c>
      <c r="B7" s="214" t="s">
        <v>877</v>
      </c>
      <c r="C7" s="215">
        <v>7115</v>
      </c>
    </row>
    <row r="8" customHeight="1" spans="1:3">
      <c r="A8" s="213">
        <v>2119802</v>
      </c>
      <c r="B8" s="214" t="s">
        <v>878</v>
      </c>
      <c r="C8" s="215">
        <v>5000</v>
      </c>
    </row>
    <row r="9" customHeight="1" spans="1:3">
      <c r="A9" s="213">
        <v>2119899</v>
      </c>
      <c r="B9" s="214" t="s">
        <v>879</v>
      </c>
      <c r="C9" s="215">
        <v>2115</v>
      </c>
    </row>
    <row r="10" customHeight="1" spans="1:3">
      <c r="A10" s="213">
        <v>212</v>
      </c>
      <c r="B10" s="214" t="s">
        <v>579</v>
      </c>
      <c r="C10" s="215">
        <v>984114</v>
      </c>
    </row>
    <row r="11" customHeight="1" spans="1:3">
      <c r="A11" s="213">
        <v>21208</v>
      </c>
      <c r="B11" s="214" t="s">
        <v>880</v>
      </c>
      <c r="C11" s="215">
        <v>959617</v>
      </c>
    </row>
    <row r="12" customHeight="1" spans="1:3">
      <c r="A12" s="213">
        <v>2120801</v>
      </c>
      <c r="B12" s="214" t="s">
        <v>881</v>
      </c>
      <c r="C12" s="215">
        <v>10000</v>
      </c>
    </row>
    <row r="13" customHeight="1" spans="1:3">
      <c r="A13" s="213">
        <v>2120802</v>
      </c>
      <c r="B13" s="214" t="s">
        <v>882</v>
      </c>
      <c r="C13" s="215">
        <v>523855</v>
      </c>
    </row>
    <row r="14" customHeight="1" spans="1:3">
      <c r="A14" s="213">
        <v>2120803</v>
      </c>
      <c r="B14" s="214" t="s">
        <v>883</v>
      </c>
      <c r="C14" s="215">
        <v>425414</v>
      </c>
    </row>
    <row r="15" customHeight="1" spans="1:3">
      <c r="A15" s="213">
        <v>2120804</v>
      </c>
      <c r="B15" s="214" t="s">
        <v>884</v>
      </c>
      <c r="C15" s="215">
        <v>12</v>
      </c>
    </row>
    <row r="16" customHeight="1" spans="1:3">
      <c r="A16" s="213">
        <v>2120806</v>
      </c>
      <c r="B16" s="214" t="s">
        <v>885</v>
      </c>
      <c r="C16" s="215">
        <v>330</v>
      </c>
    </row>
    <row r="17" customHeight="1" spans="1:3">
      <c r="A17" s="213">
        <v>2120809</v>
      </c>
      <c r="B17" s="214" t="s">
        <v>886</v>
      </c>
      <c r="C17" s="215">
        <v>6</v>
      </c>
    </row>
    <row r="18" customHeight="1" spans="1:3">
      <c r="A18" s="213">
        <v>21211</v>
      </c>
      <c r="B18" s="214" t="s">
        <v>887</v>
      </c>
      <c r="C18" s="215">
        <v>429</v>
      </c>
    </row>
    <row r="19" customHeight="1" spans="1:3">
      <c r="A19" s="213">
        <v>21217</v>
      </c>
      <c r="B19" s="214" t="s">
        <v>888</v>
      </c>
      <c r="C19" s="215">
        <v>10965</v>
      </c>
    </row>
    <row r="20" customHeight="1" spans="1:3">
      <c r="A20" s="213">
        <v>2121701</v>
      </c>
      <c r="B20" s="214" t="s">
        <v>889</v>
      </c>
      <c r="C20" s="215">
        <v>10965</v>
      </c>
    </row>
    <row r="21" customHeight="1" spans="1:3">
      <c r="A21" s="213">
        <v>21218</v>
      </c>
      <c r="B21" s="214" t="s">
        <v>890</v>
      </c>
      <c r="C21" s="215">
        <v>13103</v>
      </c>
    </row>
    <row r="22" customHeight="1" spans="1:3">
      <c r="A22" s="213">
        <v>2121801</v>
      </c>
      <c r="B22" s="214" t="s">
        <v>891</v>
      </c>
      <c r="C22" s="215">
        <v>13103</v>
      </c>
    </row>
    <row r="23" customHeight="1" spans="1:3">
      <c r="A23" s="213">
        <v>213</v>
      </c>
      <c r="B23" s="214" t="s">
        <v>597</v>
      </c>
      <c r="C23" s="215">
        <v>401</v>
      </c>
    </row>
    <row r="24" customHeight="1" spans="1:3">
      <c r="A24" s="213">
        <v>21372</v>
      </c>
      <c r="B24" s="214" t="s">
        <v>892</v>
      </c>
      <c r="C24" s="215">
        <v>401</v>
      </c>
    </row>
    <row r="25" customHeight="1" spans="1:3">
      <c r="A25" s="213">
        <v>2137201</v>
      </c>
      <c r="B25" s="214" t="s">
        <v>893</v>
      </c>
      <c r="C25" s="215">
        <v>401</v>
      </c>
    </row>
    <row r="26" customHeight="1" spans="1:3">
      <c r="A26" s="213">
        <v>214</v>
      </c>
      <c r="B26" s="214" t="s">
        <v>666</v>
      </c>
      <c r="C26" s="215">
        <v>30000</v>
      </c>
    </row>
    <row r="27" customHeight="1" spans="1:3">
      <c r="A27" s="213">
        <v>21462</v>
      </c>
      <c r="B27" s="214" t="s">
        <v>894</v>
      </c>
      <c r="C27" s="215">
        <v>30000</v>
      </c>
    </row>
    <row r="28" customHeight="1" spans="1:3">
      <c r="A28" s="213">
        <v>2146201</v>
      </c>
      <c r="B28" s="214" t="s">
        <v>895</v>
      </c>
      <c r="C28" s="215">
        <v>11500</v>
      </c>
    </row>
    <row r="29" customHeight="1" spans="1:3">
      <c r="A29" s="213">
        <v>2146299</v>
      </c>
      <c r="B29" s="214" t="s">
        <v>896</v>
      </c>
      <c r="C29" s="215">
        <v>18500</v>
      </c>
    </row>
    <row r="30" customHeight="1" spans="1:3">
      <c r="A30" s="213">
        <v>215</v>
      </c>
      <c r="B30" s="214" t="s">
        <v>683</v>
      </c>
      <c r="C30" s="215">
        <v>5720</v>
      </c>
    </row>
    <row r="31" customHeight="1" spans="1:3">
      <c r="A31" s="213">
        <v>21598</v>
      </c>
      <c r="B31" s="214" t="s">
        <v>877</v>
      </c>
      <c r="C31" s="215">
        <v>5720</v>
      </c>
    </row>
    <row r="32" customHeight="1" spans="1:3">
      <c r="A32" s="213">
        <v>2159802</v>
      </c>
      <c r="B32" s="214" t="s">
        <v>684</v>
      </c>
      <c r="C32" s="215">
        <v>5720</v>
      </c>
    </row>
    <row r="33" customHeight="1" spans="1:3">
      <c r="A33" s="213">
        <v>229</v>
      </c>
      <c r="B33" s="214" t="s">
        <v>717</v>
      </c>
      <c r="C33" s="215">
        <v>3795</v>
      </c>
    </row>
    <row r="34" customHeight="1" spans="1:3">
      <c r="A34" s="213">
        <v>22960</v>
      </c>
      <c r="B34" s="214" t="s">
        <v>897</v>
      </c>
      <c r="C34" s="215">
        <v>135</v>
      </c>
    </row>
    <row r="35" customHeight="1" spans="1:3">
      <c r="A35" s="213">
        <v>2296002</v>
      </c>
      <c r="B35" s="214" t="s">
        <v>898</v>
      </c>
      <c r="C35" s="215">
        <v>120</v>
      </c>
    </row>
    <row r="36" customHeight="1" spans="1:3">
      <c r="A36" s="213">
        <v>2296006</v>
      </c>
      <c r="B36" s="214" t="s">
        <v>899</v>
      </c>
      <c r="C36" s="215">
        <v>15</v>
      </c>
    </row>
    <row r="37" customHeight="1" spans="1:3">
      <c r="A37" s="213">
        <v>22998</v>
      </c>
      <c r="B37" s="214" t="s">
        <v>900</v>
      </c>
      <c r="C37" s="215">
        <v>3660</v>
      </c>
    </row>
    <row r="38" customHeight="1" spans="1:3">
      <c r="A38" s="213">
        <v>2299899</v>
      </c>
      <c r="B38" s="214" t="s">
        <v>717</v>
      </c>
      <c r="C38" s="215">
        <v>3660</v>
      </c>
    </row>
    <row r="39" customHeight="1" spans="1:3">
      <c r="A39" s="213">
        <v>232</v>
      </c>
      <c r="B39" s="214" t="s">
        <v>803</v>
      </c>
      <c r="C39" s="215">
        <v>127800</v>
      </c>
    </row>
    <row r="40" customHeight="1" spans="1:3">
      <c r="A40" s="213">
        <v>23204</v>
      </c>
      <c r="B40" s="214" t="s">
        <v>901</v>
      </c>
      <c r="C40" s="215">
        <v>127800</v>
      </c>
    </row>
    <row r="41" customHeight="1" spans="1:3">
      <c r="A41" s="213">
        <v>2320411</v>
      </c>
      <c r="B41" s="214" t="s">
        <v>902</v>
      </c>
      <c r="C41" s="215">
        <v>117245</v>
      </c>
    </row>
    <row r="42" customHeight="1" spans="1:3">
      <c r="A42" s="213">
        <v>2320431</v>
      </c>
      <c r="B42" s="214" t="s">
        <v>903</v>
      </c>
      <c r="C42" s="215">
        <v>7520</v>
      </c>
    </row>
    <row r="43" customHeight="1" spans="1:3">
      <c r="A43" s="213">
        <v>2320432</v>
      </c>
      <c r="B43" s="214" t="s">
        <v>904</v>
      </c>
      <c r="C43" s="215">
        <v>1722</v>
      </c>
    </row>
    <row r="44" customHeight="1" spans="1:3">
      <c r="A44" s="213">
        <v>2320433</v>
      </c>
      <c r="B44" s="214" t="s">
        <v>905</v>
      </c>
      <c r="C44" s="215">
        <v>255</v>
      </c>
    </row>
    <row r="45" customHeight="1" spans="1:3">
      <c r="A45" s="213">
        <v>2320498</v>
      </c>
      <c r="B45" s="214" t="s">
        <v>906</v>
      </c>
      <c r="C45" s="215">
        <v>1058</v>
      </c>
    </row>
    <row r="46" customHeight="1" spans="1:3">
      <c r="A46" s="213">
        <v>233</v>
      </c>
      <c r="B46" s="214" t="s">
        <v>807</v>
      </c>
      <c r="C46" s="215">
        <v>1000</v>
      </c>
    </row>
    <row r="47" customHeight="1" spans="1:3">
      <c r="A47" s="213">
        <v>23304</v>
      </c>
      <c r="B47" s="214" t="s">
        <v>907</v>
      </c>
      <c r="C47" s="215">
        <v>1000</v>
      </c>
    </row>
    <row r="48" customHeight="1" spans="1:3">
      <c r="A48" s="213">
        <v>2330411</v>
      </c>
      <c r="B48" s="214" t="s">
        <v>908</v>
      </c>
      <c r="C48" s="215">
        <v>1000</v>
      </c>
    </row>
    <row r="49" customHeight="1" spans="1:3">
      <c r="A49" s="229"/>
      <c r="B49" s="230" t="s">
        <v>909</v>
      </c>
      <c r="C49" s="231">
        <v>367380</v>
      </c>
    </row>
    <row r="50" ht="22" customHeight="1" spans="1:3">
      <c r="A50" s="232"/>
      <c r="B50" s="233" t="s">
        <v>910</v>
      </c>
      <c r="C50" s="234">
        <f>C5+C49</f>
        <v>1527325</v>
      </c>
    </row>
  </sheetData>
  <mergeCells count="1">
    <mergeCell ref="A2:C2"/>
  </mergeCells>
  <printOptions horizontalCentered="1"/>
  <pageMargins left="0.751388888888889" right="0.751388888888889" top="0.60625" bottom="0.60625" header="0.5" footer="0.5"/>
  <pageSetup paperSize="9" fitToHeight="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1"/>
  <sheetViews>
    <sheetView zoomScaleSheetLayoutView="60" workbookViewId="0">
      <selection activeCell="O30" sqref="O30"/>
    </sheetView>
  </sheetViews>
  <sheetFormatPr defaultColWidth="9" defaultRowHeight="14.25" outlineLevelCol="2"/>
  <cols>
    <col min="1" max="1" width="9.875" style="182" customWidth="1"/>
    <col min="2" max="2" width="36" style="182" customWidth="1"/>
    <col min="3" max="3" width="13.625" style="206" customWidth="1"/>
    <col min="4" max="16384" width="9" style="182"/>
  </cols>
  <sheetData>
    <row r="1" ht="16" customHeight="1" spans="1:1">
      <c r="A1" s="182" t="s">
        <v>911</v>
      </c>
    </row>
    <row r="2" ht="21" customHeight="1" spans="1:3">
      <c r="A2" s="207" t="s">
        <v>912</v>
      </c>
      <c r="B2" s="207"/>
      <c r="C2" s="207"/>
    </row>
    <row r="3" ht="24" customHeight="1" spans="2:3">
      <c r="B3" s="208" t="s">
        <v>40</v>
      </c>
      <c r="C3" s="209"/>
    </row>
    <row r="4" ht="28" customHeight="1" spans="1:3">
      <c r="A4" s="210" t="s">
        <v>873</v>
      </c>
      <c r="B4" s="211" t="s">
        <v>874</v>
      </c>
      <c r="C4" s="212" t="s">
        <v>875</v>
      </c>
    </row>
    <row r="5" ht="20.1" customHeight="1" spans="1:3">
      <c r="A5" s="213">
        <v>211</v>
      </c>
      <c r="B5" s="214" t="s">
        <v>549</v>
      </c>
      <c r="C5" s="215">
        <v>7115</v>
      </c>
    </row>
    <row r="6" ht="20.1" customHeight="1" spans="1:3">
      <c r="A6" s="213">
        <v>21198</v>
      </c>
      <c r="B6" s="214" t="s">
        <v>877</v>
      </c>
      <c r="C6" s="215">
        <v>7115</v>
      </c>
    </row>
    <row r="7" ht="20.1" customHeight="1" spans="1:3">
      <c r="A7" s="213">
        <v>2119802</v>
      </c>
      <c r="B7" s="214" t="s">
        <v>878</v>
      </c>
      <c r="C7" s="215">
        <v>5000</v>
      </c>
    </row>
    <row r="8" ht="20.1" customHeight="1" spans="1:3">
      <c r="A8" s="213">
        <v>2119899</v>
      </c>
      <c r="B8" s="214" t="s">
        <v>879</v>
      </c>
      <c r="C8" s="215">
        <v>2115</v>
      </c>
    </row>
    <row r="9" ht="20.1" customHeight="1" spans="1:3">
      <c r="A9" s="213">
        <v>212</v>
      </c>
      <c r="B9" s="214" t="s">
        <v>579</v>
      </c>
      <c r="C9" s="215">
        <v>984114</v>
      </c>
    </row>
    <row r="10" ht="20.1" customHeight="1" spans="1:3">
      <c r="A10" s="213">
        <v>21208</v>
      </c>
      <c r="B10" s="214" t="s">
        <v>880</v>
      </c>
      <c r="C10" s="215">
        <v>959617</v>
      </c>
    </row>
    <row r="11" ht="20.1" customHeight="1" spans="1:3">
      <c r="A11" s="213">
        <v>2120801</v>
      </c>
      <c r="B11" s="214" t="s">
        <v>881</v>
      </c>
      <c r="C11" s="215">
        <v>10000</v>
      </c>
    </row>
    <row r="12" ht="20.1" customHeight="1" spans="1:3">
      <c r="A12" s="213">
        <v>2120802</v>
      </c>
      <c r="B12" s="214" t="s">
        <v>882</v>
      </c>
      <c r="C12" s="215">
        <v>523855</v>
      </c>
    </row>
    <row r="13" ht="20.1" customHeight="1" spans="1:3">
      <c r="A13" s="213">
        <v>2120803</v>
      </c>
      <c r="B13" s="214" t="s">
        <v>883</v>
      </c>
      <c r="C13" s="215">
        <v>425414</v>
      </c>
    </row>
    <row r="14" ht="20.1" customHeight="1" spans="1:3">
      <c r="A14" s="213">
        <v>2120804</v>
      </c>
      <c r="B14" s="214" t="s">
        <v>884</v>
      </c>
      <c r="C14" s="215">
        <v>12</v>
      </c>
    </row>
    <row r="15" ht="20.1" customHeight="1" spans="1:3">
      <c r="A15" s="213">
        <v>2120806</v>
      </c>
      <c r="B15" s="214" t="s">
        <v>885</v>
      </c>
      <c r="C15" s="215">
        <v>330</v>
      </c>
    </row>
    <row r="16" ht="20.1" customHeight="1" spans="1:3">
      <c r="A16" s="213">
        <v>2120809</v>
      </c>
      <c r="B16" s="214" t="s">
        <v>886</v>
      </c>
      <c r="C16" s="215">
        <v>6</v>
      </c>
    </row>
    <row r="17" ht="20.1" customHeight="1" spans="1:3">
      <c r="A17" s="213">
        <v>21211</v>
      </c>
      <c r="B17" s="214" t="s">
        <v>887</v>
      </c>
      <c r="C17" s="215">
        <v>429</v>
      </c>
    </row>
    <row r="18" ht="20.1" customHeight="1" spans="1:3">
      <c r="A18" s="213">
        <v>21217</v>
      </c>
      <c r="B18" s="214" t="s">
        <v>888</v>
      </c>
      <c r="C18" s="215">
        <v>10965</v>
      </c>
    </row>
    <row r="19" ht="20.1" customHeight="1" spans="1:3">
      <c r="A19" s="213">
        <v>2121701</v>
      </c>
      <c r="B19" s="214" t="s">
        <v>889</v>
      </c>
      <c r="C19" s="215">
        <v>10965</v>
      </c>
    </row>
    <row r="20" ht="20.1" customHeight="1" spans="1:3">
      <c r="A20" s="213">
        <v>21218</v>
      </c>
      <c r="B20" s="214" t="s">
        <v>890</v>
      </c>
      <c r="C20" s="215">
        <v>13103</v>
      </c>
    </row>
    <row r="21" ht="20.1" customHeight="1" spans="1:3">
      <c r="A21" s="213">
        <v>2121801</v>
      </c>
      <c r="B21" s="214" t="s">
        <v>891</v>
      </c>
      <c r="C21" s="215">
        <v>13103</v>
      </c>
    </row>
    <row r="22" ht="20.1" customHeight="1" spans="1:3">
      <c r="A22" s="213">
        <v>213</v>
      </c>
      <c r="B22" s="214" t="s">
        <v>597</v>
      </c>
      <c r="C22" s="215">
        <v>401</v>
      </c>
    </row>
    <row r="23" ht="20.1" customHeight="1" spans="1:3">
      <c r="A23" s="213">
        <v>21372</v>
      </c>
      <c r="B23" s="214" t="s">
        <v>892</v>
      </c>
      <c r="C23" s="215">
        <v>401</v>
      </c>
    </row>
    <row r="24" ht="20.1" customHeight="1" spans="1:3">
      <c r="A24" s="213">
        <v>2137201</v>
      </c>
      <c r="B24" s="214" t="s">
        <v>893</v>
      </c>
      <c r="C24" s="215">
        <v>401</v>
      </c>
    </row>
    <row r="25" ht="20.1" customHeight="1" spans="1:3">
      <c r="A25" s="213">
        <v>214</v>
      </c>
      <c r="B25" s="214" t="s">
        <v>666</v>
      </c>
      <c r="C25" s="215">
        <v>30000</v>
      </c>
    </row>
    <row r="26" ht="20.1" customHeight="1" spans="1:3">
      <c r="A26" s="213">
        <v>21462</v>
      </c>
      <c r="B26" s="214" t="s">
        <v>894</v>
      </c>
      <c r="C26" s="215">
        <v>30000</v>
      </c>
    </row>
    <row r="27" ht="20.1" customHeight="1" spans="1:3">
      <c r="A27" s="213">
        <v>2146201</v>
      </c>
      <c r="B27" s="214" t="s">
        <v>895</v>
      </c>
      <c r="C27" s="215">
        <v>11500</v>
      </c>
    </row>
    <row r="28" ht="20.1" customHeight="1" spans="1:3">
      <c r="A28" s="213">
        <v>2146299</v>
      </c>
      <c r="B28" s="214" t="s">
        <v>896</v>
      </c>
      <c r="C28" s="215">
        <v>18500</v>
      </c>
    </row>
    <row r="29" ht="20.1" customHeight="1" spans="1:3">
      <c r="A29" s="213">
        <v>215</v>
      </c>
      <c r="B29" s="214" t="s">
        <v>683</v>
      </c>
      <c r="C29" s="215">
        <v>5720</v>
      </c>
    </row>
    <row r="30" ht="20.1" customHeight="1" spans="1:3">
      <c r="A30" s="213">
        <v>21598</v>
      </c>
      <c r="B30" s="214" t="s">
        <v>877</v>
      </c>
      <c r="C30" s="215">
        <v>5720</v>
      </c>
    </row>
    <row r="31" ht="20.1" customHeight="1" spans="1:3">
      <c r="A31" s="213">
        <v>2159802</v>
      </c>
      <c r="B31" s="214" t="s">
        <v>684</v>
      </c>
      <c r="C31" s="215">
        <v>5720</v>
      </c>
    </row>
    <row r="32" ht="20.1" customHeight="1" spans="1:3">
      <c r="A32" s="213">
        <v>229</v>
      </c>
      <c r="B32" s="214" t="s">
        <v>717</v>
      </c>
      <c r="C32" s="215">
        <v>3795</v>
      </c>
    </row>
    <row r="33" ht="20.1" customHeight="1" spans="1:3">
      <c r="A33" s="213">
        <v>22960</v>
      </c>
      <c r="B33" s="214" t="s">
        <v>897</v>
      </c>
      <c r="C33" s="215">
        <v>135</v>
      </c>
    </row>
    <row r="34" ht="20.1" customHeight="1" spans="1:3">
      <c r="A34" s="213">
        <v>2296002</v>
      </c>
      <c r="B34" s="214" t="s">
        <v>898</v>
      </c>
      <c r="C34" s="215">
        <v>120</v>
      </c>
    </row>
    <row r="35" ht="20.1" customHeight="1" spans="1:3">
      <c r="A35" s="213">
        <v>2296006</v>
      </c>
      <c r="B35" s="214" t="s">
        <v>899</v>
      </c>
      <c r="C35" s="215">
        <v>15</v>
      </c>
    </row>
    <row r="36" ht="20.1" customHeight="1" spans="1:3">
      <c r="A36" s="213">
        <v>22998</v>
      </c>
      <c r="B36" s="214" t="s">
        <v>900</v>
      </c>
      <c r="C36" s="215">
        <v>3660</v>
      </c>
    </row>
    <row r="37" ht="20.1" customHeight="1" spans="1:3">
      <c r="A37" s="213">
        <v>2299899</v>
      </c>
      <c r="B37" s="214" t="s">
        <v>717</v>
      </c>
      <c r="C37" s="215">
        <v>3660</v>
      </c>
    </row>
    <row r="38" ht="20.1" customHeight="1" spans="1:3">
      <c r="A38" s="213">
        <v>232</v>
      </c>
      <c r="B38" s="214" t="s">
        <v>803</v>
      </c>
      <c r="C38" s="215">
        <v>127800</v>
      </c>
    </row>
    <row r="39" ht="20.1" customHeight="1" spans="1:3">
      <c r="A39" s="213">
        <v>23204</v>
      </c>
      <c r="B39" s="214" t="s">
        <v>901</v>
      </c>
      <c r="C39" s="215">
        <v>127800</v>
      </c>
    </row>
    <row r="40" ht="20.1" customHeight="1" spans="1:3">
      <c r="A40" s="213">
        <v>2320411</v>
      </c>
      <c r="B40" s="214" t="s">
        <v>902</v>
      </c>
      <c r="C40" s="215">
        <v>117245</v>
      </c>
    </row>
    <row r="41" ht="20.1" customHeight="1" spans="1:3">
      <c r="A41" s="213">
        <v>2320431</v>
      </c>
      <c r="B41" s="214" t="s">
        <v>903</v>
      </c>
      <c r="C41" s="215">
        <v>7520</v>
      </c>
    </row>
    <row r="42" ht="20.1" customHeight="1" spans="1:3">
      <c r="A42" s="213">
        <v>2320432</v>
      </c>
      <c r="B42" s="214" t="s">
        <v>904</v>
      </c>
      <c r="C42" s="215">
        <v>1722</v>
      </c>
    </row>
    <row r="43" ht="20.1" customHeight="1" spans="1:3">
      <c r="A43" s="213">
        <v>2320433</v>
      </c>
      <c r="B43" s="214" t="s">
        <v>905</v>
      </c>
      <c r="C43" s="215">
        <v>255</v>
      </c>
    </row>
    <row r="44" ht="20.1" customHeight="1" spans="1:3">
      <c r="A44" s="213">
        <v>2320498</v>
      </c>
      <c r="B44" s="214" t="s">
        <v>906</v>
      </c>
      <c r="C44" s="215">
        <v>1058</v>
      </c>
    </row>
    <row r="45" ht="20.1" customHeight="1" spans="1:3">
      <c r="A45" s="213">
        <v>233</v>
      </c>
      <c r="B45" s="214" t="s">
        <v>807</v>
      </c>
      <c r="C45" s="215">
        <v>1000</v>
      </c>
    </row>
    <row r="46" ht="20.1" customHeight="1" spans="1:3">
      <c r="A46" s="213">
        <v>23304</v>
      </c>
      <c r="B46" s="214" t="s">
        <v>907</v>
      </c>
      <c r="C46" s="215">
        <v>1000</v>
      </c>
    </row>
    <row r="47" ht="20.1" customHeight="1" spans="1:3">
      <c r="A47" s="213">
        <v>2330411</v>
      </c>
      <c r="B47" s="214" t="s">
        <v>908</v>
      </c>
      <c r="C47" s="215">
        <v>1000</v>
      </c>
    </row>
    <row r="48" ht="20.1" customHeight="1" spans="1:3">
      <c r="A48" s="216"/>
      <c r="B48" s="217" t="s">
        <v>913</v>
      </c>
      <c r="C48" s="218">
        <f>C5+C9+C22+C25+C29+C32+C38+C45</f>
        <v>1159945</v>
      </c>
    </row>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sheetData>
  <autoFilter xmlns:etc="http://www.wps.cn/officeDocument/2017/etCustomData" ref="A4:C48" etc:filterBottomFollowUsedRange="0">
    <extLst/>
  </autoFilter>
  <mergeCells count="2">
    <mergeCell ref="A2:C2"/>
    <mergeCell ref="B3:C3"/>
  </mergeCells>
  <pageMargins left="0.700694444444444" right="0.700694444444444" top="0.751388888888889" bottom="0.751388888888889" header="0.298611111111111" footer="0.298611111111111"/>
  <pageSetup paperSize="9" scale="87"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zoomScaleSheetLayoutView="60" workbookViewId="0">
      <selection activeCell="I6" sqref="I6"/>
    </sheetView>
  </sheetViews>
  <sheetFormatPr defaultColWidth="7" defaultRowHeight="15" outlineLevelCol="1"/>
  <cols>
    <col min="1" max="2" width="37" style="195" customWidth="1"/>
    <col min="3" max="16384" width="7" style="196"/>
  </cols>
  <sheetData>
    <row r="1" spans="1:1">
      <c r="A1" s="197" t="s">
        <v>914</v>
      </c>
    </row>
    <row r="2" ht="51.75" customHeight="1" spans="1:2">
      <c r="A2" s="198" t="s">
        <v>915</v>
      </c>
      <c r="B2" s="199"/>
    </row>
    <row r="3" ht="30" customHeight="1" spans="2:2">
      <c r="B3" s="200" t="s">
        <v>40</v>
      </c>
    </row>
    <row r="4" s="194" customFormat="1" ht="39.75" customHeight="1" spans="1:2">
      <c r="A4" s="201" t="s">
        <v>846</v>
      </c>
      <c r="B4" s="201" t="s">
        <v>855</v>
      </c>
    </row>
    <row r="5" ht="39.75" customHeight="1" spans="1:2">
      <c r="A5" s="202"/>
      <c r="B5" s="203"/>
    </row>
    <row r="6" ht="39.75" customHeight="1" spans="1:2">
      <c r="A6" s="202"/>
      <c r="B6" s="203"/>
    </row>
    <row r="7" ht="39.75" customHeight="1" spans="1:2">
      <c r="A7" s="202"/>
      <c r="B7" s="203"/>
    </row>
    <row r="8" ht="39.75" customHeight="1" spans="1:2">
      <c r="A8" s="202"/>
      <c r="B8" s="204"/>
    </row>
    <row r="9" ht="39.75" customHeight="1" spans="1:2">
      <c r="A9" s="205" t="s">
        <v>913</v>
      </c>
      <c r="B9" s="203"/>
    </row>
    <row r="10" ht="19.5" customHeight="1" spans="1:1">
      <c r="A10" s="197" t="s">
        <v>916</v>
      </c>
    </row>
    <row r="11" ht="19.5" customHeight="1"/>
    <row r="12" ht="19.5" customHeight="1"/>
    <row r="13" ht="19.5" customHeight="1"/>
    <row r="14" ht="19.5" customHeight="1" spans="1:2">
      <c r="A14" s="196"/>
      <c r="B14" s="196"/>
    </row>
    <row r="15" ht="19.5" customHeight="1" spans="1:2">
      <c r="A15" s="196"/>
      <c r="B15" s="196"/>
    </row>
    <row r="16" ht="19.5" customHeight="1" spans="1:2">
      <c r="A16" s="196"/>
      <c r="B16" s="196"/>
    </row>
    <row r="17" ht="19.5" customHeight="1" spans="1:2">
      <c r="A17" s="196"/>
      <c r="B17" s="196"/>
    </row>
    <row r="18" ht="19.5" customHeight="1" spans="1:2">
      <c r="A18" s="196"/>
      <c r="B18" s="196"/>
    </row>
    <row r="19" ht="19.5" customHeight="1" spans="1:2">
      <c r="A19" s="196"/>
      <c r="B19" s="196"/>
    </row>
    <row r="20" ht="19.5" customHeight="1" spans="1:2">
      <c r="A20" s="196"/>
      <c r="B20" s="196"/>
    </row>
    <row r="21" ht="19.5" customHeight="1" spans="1:2">
      <c r="A21" s="196"/>
      <c r="B21" s="196"/>
    </row>
    <row r="22" ht="19.5" customHeight="1" spans="1:2">
      <c r="A22" s="196"/>
      <c r="B22" s="196"/>
    </row>
    <row r="23" ht="19.5" customHeight="1" spans="1:2">
      <c r="A23" s="196"/>
      <c r="B23" s="196"/>
    </row>
    <row r="24" ht="19.5" customHeight="1" spans="1:2">
      <c r="A24" s="196"/>
      <c r="B24" s="196"/>
    </row>
    <row r="25" ht="19.5" customHeight="1" spans="1:2">
      <c r="A25" s="196"/>
      <c r="B25" s="196"/>
    </row>
  </sheetData>
  <mergeCells count="1">
    <mergeCell ref="A2:B2"/>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11" sqref="B11"/>
    </sheetView>
  </sheetViews>
  <sheetFormatPr defaultColWidth="9" defaultRowHeight="27" customHeight="1" outlineLevelCol="1"/>
  <cols>
    <col min="1" max="1" width="53.5" style="183" customWidth="1"/>
    <col min="2" max="2" width="24.25" style="182" customWidth="1"/>
    <col min="3" max="16384" width="9" style="182"/>
  </cols>
  <sheetData>
    <row r="1" customHeight="1" spans="1:1">
      <c r="A1" s="183" t="s">
        <v>917</v>
      </c>
    </row>
    <row r="2" s="182" customFormat="1" customHeight="1" spans="1:2">
      <c r="A2" s="184" t="s">
        <v>918</v>
      </c>
      <c r="B2" s="184"/>
    </row>
    <row r="3" s="182" customFormat="1" customHeight="1" spans="1:2">
      <c r="A3" s="185"/>
      <c r="B3" s="186" t="s">
        <v>845</v>
      </c>
    </row>
    <row r="4" s="182" customFormat="1" customHeight="1" spans="1:2">
      <c r="A4" s="187" t="s">
        <v>854</v>
      </c>
      <c r="B4" s="188" t="s">
        <v>855</v>
      </c>
    </row>
    <row r="5" s="182" customFormat="1" customHeight="1" spans="1:2">
      <c r="A5" s="189"/>
      <c r="B5" s="190"/>
    </row>
    <row r="6" s="182" customFormat="1" customHeight="1" spans="1:2">
      <c r="A6" s="191"/>
      <c r="B6" s="192"/>
    </row>
    <row r="7" s="182" customFormat="1" customHeight="1" spans="1:2">
      <c r="A7" s="191"/>
      <c r="B7" s="192"/>
    </row>
    <row r="8" s="182" customFormat="1" customHeight="1" spans="1:2">
      <c r="A8" s="187" t="s">
        <v>919</v>
      </c>
      <c r="B8" s="193"/>
    </row>
    <row r="9" customHeight="1" spans="1:1">
      <c r="A9" s="183" t="s">
        <v>857</v>
      </c>
    </row>
  </sheetData>
  <mergeCells count="1">
    <mergeCell ref="A2:B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zoomScaleSheetLayoutView="60" workbookViewId="0">
      <selection activeCell="D14" sqref="D14"/>
    </sheetView>
  </sheetViews>
  <sheetFormatPr defaultColWidth="9" defaultRowHeight="15.75" outlineLevelCol="1"/>
  <cols>
    <col min="1" max="1" width="45.875" style="175" customWidth="1"/>
    <col min="2" max="2" width="23" style="175" customWidth="1"/>
    <col min="3" max="16384" width="9" style="175"/>
  </cols>
  <sheetData>
    <row r="1" customHeight="1" spans="1:1">
      <c r="A1" s="176" t="s">
        <v>920</v>
      </c>
    </row>
    <row r="2" ht="27" customHeight="1" spans="1:2">
      <c r="A2" s="177" t="s">
        <v>921</v>
      </c>
      <c r="B2" s="177"/>
    </row>
    <row r="3" customFormat="1" ht="22" customHeight="1" spans="1:2">
      <c r="A3" s="178"/>
      <c r="B3" s="179" t="s">
        <v>40</v>
      </c>
    </row>
    <row r="4" s="173" customFormat="1" ht="29" customHeight="1" spans="1:2">
      <c r="A4" s="161" t="s">
        <v>922</v>
      </c>
      <c r="B4" s="162"/>
    </row>
    <row r="5" s="174" customFormat="1" ht="29" customHeight="1" spans="1:2">
      <c r="A5" s="163" t="s">
        <v>923</v>
      </c>
      <c r="B5" s="164" t="s">
        <v>105</v>
      </c>
    </row>
    <row r="6" ht="29" customHeight="1" spans="1:2">
      <c r="A6" s="165" t="s">
        <v>924</v>
      </c>
      <c r="B6" s="166">
        <v>8359</v>
      </c>
    </row>
    <row r="7" ht="29" customHeight="1" spans="1:2">
      <c r="A7" s="165" t="s">
        <v>925</v>
      </c>
      <c r="B7" s="166">
        <v>2000</v>
      </c>
    </row>
    <row r="8" ht="29" customHeight="1" spans="1:2">
      <c r="A8" s="165" t="s">
        <v>926</v>
      </c>
      <c r="B8" s="166">
        <v>0</v>
      </c>
    </row>
    <row r="9" ht="29" customHeight="1" spans="1:2">
      <c r="A9" s="165" t="s">
        <v>927</v>
      </c>
      <c r="B9" s="166">
        <v>0</v>
      </c>
    </row>
    <row r="10" ht="29" customHeight="1" spans="1:2">
      <c r="A10" s="165" t="s">
        <v>928</v>
      </c>
      <c r="B10" s="166">
        <v>0</v>
      </c>
    </row>
    <row r="11" ht="29" customHeight="1" spans="1:2">
      <c r="A11" s="167" t="s">
        <v>929</v>
      </c>
      <c r="B11" s="168">
        <f>SUM(B6:B10)</f>
        <v>10359</v>
      </c>
    </row>
    <row r="12" ht="29" customHeight="1" spans="1:2">
      <c r="A12" s="165" t="s">
        <v>930</v>
      </c>
      <c r="B12" s="166">
        <v>1286</v>
      </c>
    </row>
    <row r="13" ht="29" customHeight="1" spans="1:2">
      <c r="A13" s="165" t="s">
        <v>931</v>
      </c>
      <c r="B13" s="166">
        <v>105</v>
      </c>
    </row>
    <row r="14" ht="29" customHeight="1" spans="1:2">
      <c r="A14" s="180" t="s">
        <v>101</v>
      </c>
      <c r="B14" s="181">
        <f>B11+B12+B13</f>
        <v>11750</v>
      </c>
    </row>
  </sheetData>
  <mergeCells count="2">
    <mergeCell ref="A2:B2"/>
    <mergeCell ref="A4:B4"/>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zoomScaleSheetLayoutView="60" workbookViewId="0">
      <selection activeCell="K8" sqref="K8"/>
    </sheetView>
  </sheetViews>
  <sheetFormatPr defaultColWidth="7" defaultRowHeight="15" outlineLevelCol="1"/>
  <cols>
    <col min="1" max="1" width="36.25" style="125" customWidth="1"/>
    <col min="2" max="2" width="20.25" style="67" customWidth="1"/>
    <col min="3" max="16384" width="7" style="65"/>
  </cols>
  <sheetData>
    <row r="1" customHeight="1" spans="1:1">
      <c r="A1" s="126" t="s">
        <v>932</v>
      </c>
    </row>
    <row r="2" ht="28.5" customHeight="1" spans="1:2">
      <c r="A2" s="158" t="s">
        <v>933</v>
      </c>
      <c r="B2" s="159"/>
    </row>
    <row r="3" s="66" customFormat="1" ht="21.75" customHeight="1" spans="1:2">
      <c r="A3" s="125"/>
      <c r="B3" s="160" t="s">
        <v>40</v>
      </c>
    </row>
    <row r="4" s="66" customFormat="1" ht="30" customHeight="1" spans="1:2">
      <c r="A4" s="161" t="s">
        <v>934</v>
      </c>
      <c r="B4" s="162"/>
    </row>
    <row r="5" s="66" customFormat="1" ht="30" customHeight="1" spans="1:2">
      <c r="A5" s="163" t="s">
        <v>923</v>
      </c>
      <c r="B5" s="164" t="s">
        <v>105</v>
      </c>
    </row>
    <row r="6" s="66" customFormat="1" ht="30" customHeight="1" spans="1:2">
      <c r="A6" s="165" t="s">
        <v>935</v>
      </c>
      <c r="B6" s="166">
        <v>105</v>
      </c>
    </row>
    <row r="7" s="66" customFormat="1" ht="30" customHeight="1" spans="1:2">
      <c r="A7" s="165" t="s">
        <v>936</v>
      </c>
      <c r="B7" s="166">
        <v>8537</v>
      </c>
    </row>
    <row r="8" s="66" customFormat="1" ht="30" customHeight="1" spans="1:2">
      <c r="A8" s="165" t="s">
        <v>937</v>
      </c>
      <c r="B8" s="166">
        <v>0</v>
      </c>
    </row>
    <row r="9" s="125" customFormat="1" ht="30" customHeight="1" spans="1:2">
      <c r="A9" s="165" t="s">
        <v>938</v>
      </c>
      <c r="B9" s="166">
        <v>0</v>
      </c>
    </row>
    <row r="10" s="66" customFormat="1" ht="30" customHeight="1" spans="1:2">
      <c r="A10" s="165" t="s">
        <v>939</v>
      </c>
      <c r="B10" s="166">
        <v>0</v>
      </c>
    </row>
    <row r="11" s="66" customFormat="1" ht="30" customHeight="1" spans="1:2">
      <c r="A11" s="167" t="s">
        <v>940</v>
      </c>
      <c r="B11" s="168">
        <f>SUM(B6:B10)</f>
        <v>8642</v>
      </c>
    </row>
    <row r="12" s="66" customFormat="1" ht="30" customHeight="1" spans="1:2">
      <c r="A12" s="169" t="s">
        <v>941</v>
      </c>
      <c r="B12" s="168">
        <v>0</v>
      </c>
    </row>
    <row r="13" s="66" customFormat="1" ht="30" customHeight="1" spans="1:2">
      <c r="A13" s="170" t="s">
        <v>942</v>
      </c>
      <c r="B13" s="171">
        <v>3108</v>
      </c>
    </row>
    <row r="14" ht="30" customHeight="1" spans="1:2">
      <c r="A14" s="156" t="s">
        <v>139</v>
      </c>
      <c r="B14" s="172">
        <f>B11+B12+B13</f>
        <v>11750</v>
      </c>
    </row>
    <row r="15" ht="19.5" customHeight="1"/>
    <row r="16"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sheetData>
  <mergeCells count="2">
    <mergeCell ref="A2:B2"/>
    <mergeCell ref="A4:B4"/>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6"/>
  <sheetViews>
    <sheetView zoomScaleSheetLayoutView="60" workbookViewId="0">
      <selection activeCell="L22" sqref="L22"/>
    </sheetView>
  </sheetViews>
  <sheetFormatPr defaultColWidth="7" defaultRowHeight="15" outlineLevelCol="2"/>
  <cols>
    <col min="1" max="1" width="13" style="125" customWidth="1"/>
    <col min="2" max="2" width="38.75" style="67" customWidth="1"/>
    <col min="3" max="3" width="11.75" style="65" customWidth="1"/>
    <col min="4" max="16384" width="7" style="65"/>
  </cols>
  <sheetData>
    <row r="1" spans="1:1">
      <c r="A1" s="126" t="s">
        <v>943</v>
      </c>
    </row>
    <row r="2" s="65" customFormat="1" ht="28.5" customHeight="1" spans="1:3">
      <c r="A2" s="135" t="s">
        <v>944</v>
      </c>
      <c r="B2" s="135"/>
      <c r="C2" s="135"/>
    </row>
    <row r="3" s="66" customFormat="1" ht="21.75" customHeight="1" spans="1:3">
      <c r="A3" s="136"/>
      <c r="B3" s="136"/>
      <c r="C3" s="137" t="s">
        <v>945</v>
      </c>
    </row>
    <row r="4" s="66" customFormat="1" ht="21" customHeight="1" spans="1:3">
      <c r="A4" s="138" t="s">
        <v>143</v>
      </c>
      <c r="B4" s="139" t="s">
        <v>144</v>
      </c>
      <c r="C4" s="140" t="s">
        <v>855</v>
      </c>
    </row>
    <row r="5" s="125" customFormat="1" ht="21" customHeight="1" spans="1:3">
      <c r="A5" s="141">
        <v>223</v>
      </c>
      <c r="B5" s="142" t="s">
        <v>946</v>
      </c>
      <c r="C5" s="143">
        <f>C6+C12+C18+C20</f>
        <v>8642</v>
      </c>
    </row>
    <row r="6" s="66" customFormat="1" ht="21" customHeight="1" spans="1:3">
      <c r="A6" s="141">
        <v>22301</v>
      </c>
      <c r="B6" s="144" t="s">
        <v>947</v>
      </c>
      <c r="C6" s="143">
        <f>SUM(C7:C11)</f>
        <v>105</v>
      </c>
    </row>
    <row r="7" s="66" customFormat="1" ht="21" customHeight="1" spans="1:3">
      <c r="A7" s="145">
        <v>2230101</v>
      </c>
      <c r="B7" s="146" t="s">
        <v>948</v>
      </c>
      <c r="C7" s="147">
        <v>0</v>
      </c>
    </row>
    <row r="8" s="66" customFormat="1" ht="21" customHeight="1" spans="1:3">
      <c r="A8" s="145">
        <v>2230102</v>
      </c>
      <c r="B8" s="146" t="s">
        <v>949</v>
      </c>
      <c r="C8" s="147">
        <v>0</v>
      </c>
    </row>
    <row r="9" s="66" customFormat="1" ht="21" customHeight="1" spans="1:3">
      <c r="A9" s="145">
        <v>2230103</v>
      </c>
      <c r="B9" s="146" t="s">
        <v>950</v>
      </c>
      <c r="C9" s="147">
        <v>0</v>
      </c>
    </row>
    <row r="10" s="65" customFormat="1" ht="21" customHeight="1" spans="1:3">
      <c r="A10" s="145"/>
      <c r="B10" s="148" t="s">
        <v>951</v>
      </c>
      <c r="C10" s="147">
        <v>0</v>
      </c>
    </row>
    <row r="11" s="65" customFormat="1" ht="21" customHeight="1" spans="1:3">
      <c r="A11" s="145">
        <v>2230105</v>
      </c>
      <c r="B11" s="146" t="s">
        <v>952</v>
      </c>
      <c r="C11" s="147">
        <v>105</v>
      </c>
    </row>
    <row r="12" s="65" customFormat="1" ht="21" customHeight="1" spans="1:3">
      <c r="A12" s="141">
        <v>22302</v>
      </c>
      <c r="B12" s="144" t="s">
        <v>953</v>
      </c>
      <c r="C12" s="143">
        <f>SUM(C13:C17)</f>
        <v>8537</v>
      </c>
    </row>
    <row r="13" s="65" customFormat="1" ht="21" customHeight="1" spans="1:3">
      <c r="A13" s="145">
        <v>2230201</v>
      </c>
      <c r="B13" s="149" t="s">
        <v>954</v>
      </c>
      <c r="C13" s="147">
        <v>0</v>
      </c>
    </row>
    <row r="14" s="65" customFormat="1" ht="21" customHeight="1" spans="1:3">
      <c r="A14" s="145">
        <v>2230202</v>
      </c>
      <c r="B14" s="146" t="s">
        <v>955</v>
      </c>
      <c r="C14" s="147">
        <v>0</v>
      </c>
    </row>
    <row r="15" s="65" customFormat="1" ht="21" customHeight="1" spans="1:3">
      <c r="A15" s="145">
        <v>2230203</v>
      </c>
      <c r="B15" s="149" t="s">
        <v>956</v>
      </c>
      <c r="C15" s="147">
        <v>0</v>
      </c>
    </row>
    <row r="16" s="65" customFormat="1" ht="21" customHeight="1" spans="1:3">
      <c r="A16" s="145"/>
      <c r="B16" s="148" t="s">
        <v>951</v>
      </c>
      <c r="C16" s="147">
        <v>0</v>
      </c>
    </row>
    <row r="17" s="65" customFormat="1" ht="21" customHeight="1" spans="1:3">
      <c r="A17" s="145">
        <v>2230299</v>
      </c>
      <c r="B17" s="146" t="s">
        <v>957</v>
      </c>
      <c r="C17" s="147">
        <v>8537</v>
      </c>
    </row>
    <row r="18" s="65" customFormat="1" ht="21" customHeight="1" spans="1:3">
      <c r="A18" s="141">
        <v>22303</v>
      </c>
      <c r="B18" s="150" t="s">
        <v>958</v>
      </c>
      <c r="C18" s="143">
        <f>SUM(C19)</f>
        <v>0</v>
      </c>
    </row>
    <row r="19" s="65" customFormat="1" ht="21" customHeight="1" spans="1:3">
      <c r="A19" s="145">
        <v>2230301</v>
      </c>
      <c r="B19" s="149" t="s">
        <v>959</v>
      </c>
      <c r="C19" s="147">
        <v>0</v>
      </c>
    </row>
    <row r="20" s="65" customFormat="1" ht="21" customHeight="1" spans="1:3">
      <c r="A20" s="141">
        <v>22399</v>
      </c>
      <c r="B20" s="150" t="s">
        <v>960</v>
      </c>
      <c r="C20" s="143">
        <f>C21</f>
        <v>0</v>
      </c>
    </row>
    <row r="21" s="65" customFormat="1" ht="21" customHeight="1" spans="1:3">
      <c r="A21" s="145">
        <v>2239901</v>
      </c>
      <c r="B21" s="149" t="s">
        <v>961</v>
      </c>
      <c r="C21" s="147">
        <v>0</v>
      </c>
    </row>
    <row r="22" s="65" customFormat="1" ht="21" customHeight="1" spans="1:3">
      <c r="A22" s="145"/>
      <c r="B22" s="151" t="s">
        <v>962</v>
      </c>
      <c r="C22" s="143">
        <f>C5</f>
        <v>8642</v>
      </c>
    </row>
    <row r="23" s="65" customFormat="1" ht="21" customHeight="1" spans="1:3">
      <c r="A23" s="145"/>
      <c r="B23" s="150" t="s">
        <v>963</v>
      </c>
      <c r="C23" s="143">
        <v>0</v>
      </c>
    </row>
    <row r="24" s="65" customFormat="1" ht="21" customHeight="1" spans="1:3">
      <c r="A24" s="152"/>
      <c r="B24" s="153" t="s">
        <v>964</v>
      </c>
      <c r="C24" s="154">
        <v>3108</v>
      </c>
    </row>
    <row r="25" s="65" customFormat="1" ht="21" customHeight="1" spans="1:3">
      <c r="A25" s="155"/>
      <c r="B25" s="156" t="s">
        <v>139</v>
      </c>
      <c r="C25" s="157">
        <f>C22+C23+C24</f>
        <v>11750</v>
      </c>
    </row>
    <row r="26" s="65" customFormat="1" spans="1:2">
      <c r="A26" s="125"/>
      <c r="B26" s="67"/>
    </row>
  </sheetData>
  <mergeCells count="1">
    <mergeCell ref="A2:C2"/>
  </mergeCells>
  <pageMargins left="0.7" right="0.7" top="0.75" bottom="0.75" header="0.3" footer="0.3"/>
  <pageSetup paperSize="9" scale="98"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zoomScaleSheetLayoutView="60" workbookViewId="0">
      <selection activeCell="S21" sqref="S21"/>
    </sheetView>
  </sheetViews>
  <sheetFormatPr defaultColWidth="7" defaultRowHeight="15" outlineLevelCol="1"/>
  <cols>
    <col min="1" max="1" width="37" style="125" customWidth="1"/>
    <col min="2" max="2" width="40.625" style="125" customWidth="1"/>
    <col min="3" max="16384" width="7" style="65"/>
  </cols>
  <sheetData>
    <row r="1" spans="1:1">
      <c r="A1" s="126" t="s">
        <v>965</v>
      </c>
    </row>
    <row r="2" ht="51.75" customHeight="1" spans="1:2">
      <c r="A2" s="127" t="s">
        <v>966</v>
      </c>
      <c r="B2" s="128"/>
    </row>
    <row r="3" ht="24" customHeight="1" spans="1:2">
      <c r="A3" s="129"/>
      <c r="B3" s="110" t="s">
        <v>40</v>
      </c>
    </row>
    <row r="4" s="124" customFormat="1" ht="39.75" customHeight="1" spans="1:2">
      <c r="A4" s="130" t="s">
        <v>846</v>
      </c>
      <c r="B4" s="130" t="s">
        <v>855</v>
      </c>
    </row>
    <row r="5" ht="39.75" customHeight="1" spans="1:2">
      <c r="A5" s="131"/>
      <c r="B5" s="132"/>
    </row>
    <row r="6" ht="39.75" customHeight="1" spans="1:2">
      <c r="A6" s="131"/>
      <c r="B6" s="132"/>
    </row>
    <row r="7" ht="39.75" customHeight="1" spans="1:2">
      <c r="A7" s="131"/>
      <c r="B7" s="132"/>
    </row>
    <row r="8" ht="39.75" customHeight="1" spans="1:2">
      <c r="A8" s="131"/>
      <c r="B8" s="132"/>
    </row>
    <row r="9" ht="39.75" customHeight="1" spans="1:2">
      <c r="A9" s="131"/>
      <c r="B9" s="133"/>
    </row>
    <row r="10" ht="39.75" customHeight="1" spans="1:2">
      <c r="A10" s="130" t="s">
        <v>913</v>
      </c>
      <c r="B10" s="132"/>
    </row>
    <row r="11" ht="33" customHeight="1" spans="1:2">
      <c r="A11" s="134" t="s">
        <v>967</v>
      </c>
      <c r="B11" s="134"/>
    </row>
    <row r="12" ht="19.5" customHeight="1"/>
    <row r="13" ht="19.5" customHeight="1"/>
    <row r="14" ht="19.5" customHeight="1"/>
    <row r="15" ht="19.5" customHeight="1" spans="1:2">
      <c r="A15" s="65"/>
      <c r="B15" s="65"/>
    </row>
    <row r="16" ht="19.5" customHeight="1" spans="1:2">
      <c r="A16" s="65"/>
      <c r="B16" s="65"/>
    </row>
    <row r="17" ht="19.5" customHeight="1" spans="1:2">
      <c r="A17" s="65"/>
      <c r="B17" s="65"/>
    </row>
    <row r="18" ht="19.5" customHeight="1" spans="1:2">
      <c r="A18" s="65"/>
      <c r="B18" s="65"/>
    </row>
    <row r="19" ht="19.5" customHeight="1" spans="1:2">
      <c r="A19" s="65"/>
      <c r="B19" s="65"/>
    </row>
    <row r="20" ht="19.5" customHeight="1" spans="1:2">
      <c r="A20" s="65"/>
      <c r="B20" s="65"/>
    </row>
    <row r="21" ht="19.5" customHeight="1" spans="1:2">
      <c r="A21" s="65"/>
      <c r="B21" s="65"/>
    </row>
    <row r="22" ht="19.5" customHeight="1" spans="1:2">
      <c r="A22" s="65"/>
      <c r="B22" s="65"/>
    </row>
    <row r="23" ht="19.5" customHeight="1" spans="1:2">
      <c r="A23" s="65"/>
      <c r="B23" s="65"/>
    </row>
    <row r="24" ht="19.5" customHeight="1" spans="1:2">
      <c r="A24" s="65"/>
      <c r="B24" s="65"/>
    </row>
    <row r="25" ht="19.5" customHeight="1" spans="1:2">
      <c r="A25" s="65"/>
      <c r="B25" s="65"/>
    </row>
    <row r="26" ht="19.5" customHeight="1" spans="1:2">
      <c r="A26" s="65"/>
      <c r="B26" s="65"/>
    </row>
  </sheetData>
  <mergeCells count="2">
    <mergeCell ref="A2:B2"/>
    <mergeCell ref="A11:B11"/>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
  <sheetViews>
    <sheetView zoomScaleSheetLayoutView="60" workbookViewId="0">
      <selection activeCell="K9" sqref="K9"/>
    </sheetView>
  </sheetViews>
  <sheetFormatPr defaultColWidth="0" defaultRowHeight="15.75"/>
  <cols>
    <col min="1" max="2" width="37.625" style="106" customWidth="1"/>
    <col min="3" max="3" width="8" style="106"/>
    <col min="4" max="4" width="7.875" style="106"/>
    <col min="5" max="5" width="8.5" style="106" hidden="1" customWidth="1"/>
    <col min="6" max="6" width="7.875" style="106" hidden="1" customWidth="1"/>
    <col min="7" max="254" width="7.875" style="106" customWidth="1"/>
    <col min="255" max="255" width="35.75" style="106" customWidth="1"/>
    <col min="256" max="16384" width="0" style="106" hidden="1"/>
  </cols>
  <sheetData>
    <row r="1" ht="24" customHeight="1" spans="1:1">
      <c r="A1" s="107" t="s">
        <v>968</v>
      </c>
    </row>
    <row r="2" ht="42" customHeight="1" spans="1:2">
      <c r="A2" s="108" t="s">
        <v>969</v>
      </c>
      <c r="B2" s="108"/>
    </row>
    <row r="3" ht="36" customHeight="1" spans="1:256">
      <c r="A3" s="109"/>
      <c r="B3" s="110" t="s">
        <v>40</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c r="IR3" s="111"/>
      <c r="IS3" s="111"/>
      <c r="IT3" s="111"/>
      <c r="IU3" s="111"/>
      <c r="IV3" s="111"/>
    </row>
    <row r="4" ht="42" customHeight="1" spans="1:256">
      <c r="A4" s="112" t="s">
        <v>854</v>
      </c>
      <c r="B4" s="113" t="s">
        <v>855</v>
      </c>
      <c r="C4" s="114"/>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c r="IR4" s="115"/>
      <c r="IS4" s="115"/>
      <c r="IT4" s="115"/>
      <c r="IU4" s="115"/>
      <c r="IV4" s="115"/>
    </row>
    <row r="5" ht="42" customHeight="1" spans="1:256">
      <c r="A5" s="116"/>
      <c r="B5" s="116"/>
      <c r="C5" s="117"/>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c r="IR5" s="118"/>
      <c r="IS5" s="118"/>
      <c r="IT5" s="118"/>
      <c r="IU5" s="118"/>
      <c r="IV5" s="118"/>
    </row>
    <row r="6" ht="42" customHeight="1" spans="1:256">
      <c r="A6" s="116"/>
      <c r="B6" s="116"/>
      <c r="C6" s="119"/>
      <c r="D6" s="111"/>
      <c r="E6" s="111">
        <v>988753</v>
      </c>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11"/>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c r="IR6" s="111"/>
      <c r="IS6" s="111"/>
      <c r="IT6" s="111"/>
      <c r="IU6" s="111"/>
      <c r="IV6" s="111"/>
    </row>
    <row r="7" ht="42" customHeight="1" spans="1:256">
      <c r="A7" s="116"/>
      <c r="B7" s="116"/>
      <c r="C7" s="119"/>
      <c r="D7" s="111"/>
      <c r="E7" s="111">
        <v>822672</v>
      </c>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c r="IR7" s="111"/>
      <c r="IS7" s="111"/>
      <c r="IT7" s="111"/>
      <c r="IU7" s="111"/>
      <c r="IV7" s="111"/>
    </row>
    <row r="8" ht="42" customHeight="1" spans="1:256">
      <c r="A8" s="112" t="s">
        <v>913</v>
      </c>
      <c r="B8" s="120"/>
      <c r="C8" s="121"/>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row>
    <row r="9" ht="35" customHeight="1" spans="1:2">
      <c r="A9" s="123" t="s">
        <v>970</v>
      </c>
      <c r="B9" s="123"/>
    </row>
  </sheetData>
  <mergeCells count="2">
    <mergeCell ref="A2:B2"/>
    <mergeCell ref="A9:B9"/>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zoomScaleSheetLayoutView="60" workbookViewId="0">
      <selection activeCell="G5" sqref="G5"/>
    </sheetView>
  </sheetViews>
  <sheetFormatPr defaultColWidth="7" defaultRowHeight="25" customHeight="1" outlineLevelCol="3"/>
  <cols>
    <col min="1" max="1" width="13.5" style="65" customWidth="1"/>
    <col min="2" max="2" width="35.5" style="66" customWidth="1"/>
    <col min="3" max="3" width="13" style="88" customWidth="1"/>
    <col min="4" max="4" width="14.125" style="66" customWidth="1"/>
    <col min="5" max="16384" width="7" style="65"/>
  </cols>
  <sheetData>
    <row r="1" s="65" customFormat="1" customHeight="1" spans="1:4">
      <c r="A1" s="89" t="s">
        <v>971</v>
      </c>
      <c r="B1" s="90"/>
      <c r="C1" s="91"/>
      <c r="D1" s="66"/>
    </row>
    <row r="2" s="65" customFormat="1" customHeight="1" spans="1:4">
      <c r="A2" s="70" t="s">
        <v>972</v>
      </c>
      <c r="B2" s="70"/>
      <c r="C2" s="70"/>
      <c r="D2" s="66"/>
    </row>
    <row r="3" s="66" customFormat="1" customHeight="1" spans="1:3">
      <c r="A3" s="71"/>
      <c r="B3" s="71"/>
      <c r="C3" s="92" t="s">
        <v>40</v>
      </c>
    </row>
    <row r="4" s="66" customFormat="1" customHeight="1" spans="1:3">
      <c r="A4" s="93" t="s">
        <v>143</v>
      </c>
      <c r="B4" s="94" t="s">
        <v>973</v>
      </c>
      <c r="C4" s="95" t="s">
        <v>855</v>
      </c>
    </row>
    <row r="5" s="66" customFormat="1" customHeight="1" spans="1:4">
      <c r="A5" s="96">
        <v>10210</v>
      </c>
      <c r="B5" s="97" t="s">
        <v>974</v>
      </c>
      <c r="C5" s="98">
        <f>SUM(C6:C6)</f>
        <v>7006</v>
      </c>
      <c r="D5" s="99"/>
    </row>
    <row r="6" s="65" customFormat="1" customHeight="1" spans="1:4">
      <c r="A6" s="100">
        <v>1021001</v>
      </c>
      <c r="B6" s="101" t="s">
        <v>975</v>
      </c>
      <c r="C6" s="102">
        <v>7006</v>
      </c>
      <c r="D6" s="66"/>
    </row>
    <row r="7" s="65" customFormat="1" customHeight="1" spans="1:4">
      <c r="A7" s="96">
        <v>10211</v>
      </c>
      <c r="B7" s="97" t="s">
        <v>976</v>
      </c>
      <c r="C7" s="98">
        <f>SUM(C8:C8)</f>
        <v>30365</v>
      </c>
      <c r="D7" s="66"/>
    </row>
    <row r="8" s="65" customFormat="1" customHeight="1" spans="1:4">
      <c r="A8" s="100">
        <v>1021101</v>
      </c>
      <c r="B8" s="101" t="s">
        <v>977</v>
      </c>
      <c r="C8" s="102">
        <v>30365</v>
      </c>
      <c r="D8" s="66"/>
    </row>
    <row r="9" s="65" customFormat="1" customHeight="1" spans="1:4">
      <c r="A9" s="103"/>
      <c r="B9" s="104" t="s">
        <v>856</v>
      </c>
      <c r="C9" s="105">
        <f>C5+C7</f>
        <v>37371</v>
      </c>
      <c r="D9" s="66"/>
    </row>
  </sheetData>
  <mergeCells count="1">
    <mergeCell ref="A2:C2"/>
  </mergeCells>
  <printOptions horizontalCentered="1"/>
  <pageMargins left="0.503472222222222" right="0.503472222222222" top="0.554861111111111" bottom="0.554861111111111"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K10" sqref="K10"/>
    </sheetView>
  </sheetViews>
  <sheetFormatPr defaultColWidth="9" defaultRowHeight="13.5"/>
  <cols>
    <col min="1" max="1" width="4.5" style="363" customWidth="1"/>
    <col min="2" max="2" width="19.25" style="363" customWidth="1"/>
    <col min="3" max="16384" width="9" style="363"/>
  </cols>
  <sheetData>
    <row r="1" s="363" customFormat="1" ht="51.75" customHeight="1" spans="1:11">
      <c r="A1" s="364" t="s">
        <v>1</v>
      </c>
      <c r="B1" s="364"/>
      <c r="C1" s="364"/>
      <c r="D1" s="364"/>
      <c r="E1" s="364"/>
      <c r="F1" s="364"/>
      <c r="G1" s="364"/>
      <c r="H1" s="364"/>
      <c r="I1" s="364"/>
      <c r="J1" s="373"/>
      <c r="K1" s="373"/>
    </row>
    <row r="2" s="363" customFormat="1" ht="21" customHeight="1" spans="1:9">
      <c r="A2" s="365" t="s">
        <v>2</v>
      </c>
      <c r="B2" s="365"/>
      <c r="C2" s="366"/>
      <c r="D2" s="366"/>
      <c r="E2" s="366"/>
      <c r="F2" s="366"/>
      <c r="G2" s="366"/>
      <c r="H2" s="366"/>
      <c r="I2" s="366"/>
    </row>
    <row r="3" s="363" customFormat="1" ht="21" customHeight="1" spans="1:9">
      <c r="A3" s="366"/>
      <c r="B3" s="367" t="s">
        <v>3</v>
      </c>
      <c r="C3" s="367"/>
      <c r="D3" s="367"/>
      <c r="E3" s="367"/>
      <c r="F3" s="367"/>
      <c r="G3" s="367"/>
      <c r="H3" s="367"/>
      <c r="I3" s="366"/>
    </row>
    <row r="4" s="363" customFormat="1" ht="21" customHeight="1" spans="1:9">
      <c r="A4" s="366"/>
      <c r="B4" s="367" t="s">
        <v>4</v>
      </c>
      <c r="C4" s="367"/>
      <c r="D4" s="367"/>
      <c r="E4" s="367"/>
      <c r="F4" s="367"/>
      <c r="G4" s="367"/>
      <c r="H4" s="366"/>
      <c r="I4" s="366"/>
    </row>
    <row r="5" s="363" customFormat="1" ht="21" customHeight="1" spans="1:9">
      <c r="A5" s="366"/>
      <c r="B5" s="367" t="s">
        <v>5</v>
      </c>
      <c r="C5" s="367"/>
      <c r="D5" s="367"/>
      <c r="E5" s="367"/>
      <c r="F5" s="367"/>
      <c r="G5" s="367"/>
      <c r="H5" s="366"/>
      <c r="I5" s="366"/>
    </row>
    <row r="6" s="363" customFormat="1" ht="21" customHeight="1" spans="1:9">
      <c r="A6" s="366"/>
      <c r="B6" s="367" t="s">
        <v>6</v>
      </c>
      <c r="C6" s="367"/>
      <c r="D6" s="367"/>
      <c r="E6" s="367"/>
      <c r="F6" s="367"/>
      <c r="G6" s="367"/>
      <c r="H6" s="366"/>
      <c r="I6" s="366"/>
    </row>
    <row r="7" s="363" customFormat="1" ht="21" customHeight="1" spans="1:9">
      <c r="A7" s="366"/>
      <c r="B7" s="367" t="s">
        <v>7</v>
      </c>
      <c r="C7" s="367"/>
      <c r="D7" s="367"/>
      <c r="E7" s="367"/>
      <c r="F7" s="367"/>
      <c r="G7" s="367"/>
      <c r="H7" s="366"/>
      <c r="I7" s="366"/>
    </row>
    <row r="8" s="363" customFormat="1" ht="21" customHeight="1" spans="1:9">
      <c r="A8" s="366"/>
      <c r="B8" s="367" t="s">
        <v>8</v>
      </c>
      <c r="C8" s="367"/>
      <c r="D8" s="367"/>
      <c r="E8" s="367"/>
      <c r="F8" s="367"/>
      <c r="G8" s="367"/>
      <c r="H8" s="367"/>
      <c r="I8" s="366"/>
    </row>
    <row r="9" s="363" customFormat="1" ht="21" customHeight="1" spans="1:9">
      <c r="A9" s="366"/>
      <c r="B9" s="367" t="s">
        <v>9</v>
      </c>
      <c r="C9" s="367"/>
      <c r="D9" s="367"/>
      <c r="E9" s="367"/>
      <c r="F9" s="367"/>
      <c r="G9" s="367"/>
      <c r="H9" s="367"/>
      <c r="I9" s="366"/>
    </row>
    <row r="10" s="363" customFormat="1" ht="21" customHeight="1" spans="1:9">
      <c r="A10" s="366"/>
      <c r="B10" s="367" t="s">
        <v>10</v>
      </c>
      <c r="C10" s="367"/>
      <c r="D10" s="367"/>
      <c r="E10" s="367"/>
      <c r="F10" s="367"/>
      <c r="G10" s="367"/>
      <c r="H10" s="367"/>
      <c r="I10" s="366"/>
    </row>
    <row r="11" s="363" customFormat="1" ht="21" customHeight="1" spans="1:9">
      <c r="A11" s="366"/>
      <c r="B11" s="367" t="s">
        <v>11</v>
      </c>
      <c r="C11" s="367"/>
      <c r="D11" s="367"/>
      <c r="E11" s="367"/>
      <c r="F11" s="367"/>
      <c r="G11" s="367"/>
      <c r="H11" s="367"/>
      <c r="I11" s="366"/>
    </row>
    <row r="12" s="363" customFormat="1" ht="21" customHeight="1" spans="1:9">
      <c r="A12" s="366"/>
      <c r="B12" s="367" t="s">
        <v>12</v>
      </c>
      <c r="C12" s="367"/>
      <c r="D12" s="367"/>
      <c r="E12" s="367"/>
      <c r="F12" s="367"/>
      <c r="G12" s="367"/>
      <c r="H12" s="367"/>
      <c r="I12" s="366"/>
    </row>
    <row r="13" s="363" customFormat="1" ht="21" customHeight="1" spans="1:9">
      <c r="A13" s="366"/>
      <c r="B13" s="367" t="s">
        <v>13</v>
      </c>
      <c r="C13" s="367"/>
      <c r="D13" s="367"/>
      <c r="E13" s="367"/>
      <c r="F13" s="367"/>
      <c r="G13" s="367"/>
      <c r="H13" s="367"/>
      <c r="I13" s="366"/>
    </row>
    <row r="14" s="363" customFormat="1" ht="21" customHeight="1" spans="1:9">
      <c r="A14" s="366"/>
      <c r="B14" s="367" t="s">
        <v>14</v>
      </c>
      <c r="C14" s="367"/>
      <c r="D14" s="367"/>
      <c r="E14" s="367"/>
      <c r="F14" s="367"/>
      <c r="G14" s="367"/>
      <c r="H14" s="367"/>
      <c r="I14" s="367"/>
    </row>
    <row r="15" s="363" customFormat="1" ht="21" customHeight="1" spans="1:9">
      <c r="A15" s="366"/>
      <c r="B15" s="367" t="s">
        <v>15</v>
      </c>
      <c r="C15" s="367"/>
      <c r="D15" s="367"/>
      <c r="E15" s="367"/>
      <c r="F15" s="367"/>
      <c r="G15" s="367"/>
      <c r="H15" s="367"/>
      <c r="I15" s="367"/>
    </row>
    <row r="16" s="363" customFormat="1" ht="21" customHeight="1" spans="1:9">
      <c r="A16" s="366"/>
      <c r="B16" s="367" t="s">
        <v>16</v>
      </c>
      <c r="C16" s="367"/>
      <c r="D16" s="367"/>
      <c r="E16" s="367"/>
      <c r="F16" s="367"/>
      <c r="G16" s="367"/>
      <c r="H16" s="367"/>
      <c r="I16" s="367"/>
    </row>
    <row r="17" s="363" customFormat="1" ht="21" customHeight="1" spans="1:9">
      <c r="A17" s="366"/>
      <c r="B17" s="367" t="s">
        <v>17</v>
      </c>
      <c r="C17" s="367"/>
      <c r="D17" s="367"/>
      <c r="E17" s="367"/>
      <c r="F17" s="367"/>
      <c r="G17" s="367"/>
      <c r="H17" s="367"/>
      <c r="I17" s="367"/>
    </row>
    <row r="18" s="363" customFormat="1" ht="21" customHeight="1" spans="1:9">
      <c r="A18" s="366"/>
      <c r="B18" s="367" t="s">
        <v>18</v>
      </c>
      <c r="C18" s="367"/>
      <c r="D18" s="367"/>
      <c r="E18" s="367"/>
      <c r="F18" s="367"/>
      <c r="G18" s="367"/>
      <c r="H18" s="367"/>
      <c r="I18" s="367"/>
    </row>
    <row r="19" s="363" customFormat="1" ht="21" customHeight="1" spans="1:9">
      <c r="A19" s="366"/>
      <c r="B19" s="367" t="s">
        <v>19</v>
      </c>
      <c r="C19" s="367"/>
      <c r="D19" s="367"/>
      <c r="E19" s="367"/>
      <c r="F19" s="367"/>
      <c r="G19" s="367"/>
      <c r="H19" s="367"/>
      <c r="I19" s="367"/>
    </row>
    <row r="20" s="363" customFormat="1" ht="21" customHeight="1" spans="1:9">
      <c r="A20" s="366"/>
      <c r="B20" s="367" t="s">
        <v>20</v>
      </c>
      <c r="C20" s="367"/>
      <c r="D20" s="367"/>
      <c r="E20" s="367"/>
      <c r="F20" s="367"/>
      <c r="G20" s="367"/>
      <c r="H20" s="367"/>
      <c r="I20" s="367"/>
    </row>
    <row r="21" s="363" customFormat="1" ht="21" customHeight="1" spans="1:9">
      <c r="A21" s="368"/>
      <c r="B21" s="367" t="s">
        <v>21</v>
      </c>
      <c r="C21" s="369"/>
      <c r="D21" s="369"/>
      <c r="E21" s="369"/>
      <c r="F21" s="369"/>
      <c r="G21" s="369"/>
      <c r="H21" s="369"/>
      <c r="I21" s="369"/>
    </row>
    <row r="22" s="363" customFormat="1" ht="21" customHeight="1" spans="1:9">
      <c r="A22" s="370" t="s">
        <v>22</v>
      </c>
      <c r="B22" s="370"/>
      <c r="C22" s="370"/>
      <c r="D22" s="370"/>
      <c r="E22" s="370"/>
      <c r="F22" s="366"/>
      <c r="G22" s="366"/>
      <c r="H22" s="366"/>
      <c r="I22" s="366"/>
    </row>
    <row r="23" s="363" customFormat="1" ht="21" customHeight="1" spans="1:9">
      <c r="A23" s="366"/>
      <c r="B23" s="371" t="s">
        <v>23</v>
      </c>
      <c r="C23" s="367"/>
      <c r="D23" s="367"/>
      <c r="E23" s="367"/>
      <c r="F23" s="367"/>
      <c r="G23" s="367"/>
      <c r="H23" s="367"/>
      <c r="I23" s="367"/>
    </row>
    <row r="24" s="363" customFormat="1" ht="21" customHeight="1" spans="1:9">
      <c r="A24" s="366"/>
      <c r="B24" s="371" t="s">
        <v>24</v>
      </c>
      <c r="C24" s="367"/>
      <c r="D24" s="367"/>
      <c r="E24" s="367"/>
      <c r="F24" s="367"/>
      <c r="G24" s="367"/>
      <c r="H24" s="367"/>
      <c r="I24" s="367"/>
    </row>
    <row r="25" s="363" customFormat="1" ht="21" customHeight="1" spans="1:9">
      <c r="A25" s="366"/>
      <c r="B25" s="371" t="s">
        <v>25</v>
      </c>
      <c r="C25" s="367"/>
      <c r="D25" s="367"/>
      <c r="E25" s="367"/>
      <c r="F25" s="367"/>
      <c r="G25" s="367"/>
      <c r="H25" s="367"/>
      <c r="I25" s="367"/>
    </row>
    <row r="26" s="363" customFormat="1" ht="21" customHeight="1" spans="1:9">
      <c r="A26" s="366"/>
      <c r="B26" s="371" t="s">
        <v>26</v>
      </c>
      <c r="C26" s="367"/>
      <c r="D26" s="367"/>
      <c r="E26" s="367"/>
      <c r="F26" s="367"/>
      <c r="G26" s="367"/>
      <c r="H26" s="367"/>
      <c r="I26" s="367"/>
    </row>
    <row r="27" s="363" customFormat="1" ht="21" customHeight="1" spans="1:9">
      <c r="A27" s="366"/>
      <c r="B27" s="371" t="s">
        <v>27</v>
      </c>
      <c r="C27" s="367"/>
      <c r="D27" s="367"/>
      <c r="E27" s="367"/>
      <c r="F27" s="367"/>
      <c r="G27" s="367"/>
      <c r="H27" s="367"/>
      <c r="I27" s="367"/>
    </row>
    <row r="28" s="363" customFormat="1" ht="21" customHeight="1" spans="1:9">
      <c r="A28" s="368"/>
      <c r="B28" s="372" t="s">
        <v>28</v>
      </c>
      <c r="C28" s="369"/>
      <c r="D28" s="369"/>
      <c r="E28" s="369"/>
      <c r="F28" s="369"/>
      <c r="G28" s="369"/>
      <c r="H28" s="369"/>
      <c r="I28" s="369"/>
    </row>
    <row r="29" s="363" customFormat="1" ht="21" customHeight="1" spans="1:9">
      <c r="A29" s="366"/>
      <c r="B29" s="371" t="s">
        <v>29</v>
      </c>
      <c r="C29" s="367"/>
      <c r="D29" s="367"/>
      <c r="E29" s="367"/>
      <c r="F29" s="367"/>
      <c r="G29" s="367"/>
      <c r="H29" s="367"/>
      <c r="I29" s="367"/>
    </row>
    <row r="30" s="363" customFormat="1" ht="21" customHeight="1" spans="1:9">
      <c r="A30" s="365" t="s">
        <v>30</v>
      </c>
      <c r="B30" s="365"/>
      <c r="C30" s="365"/>
      <c r="D30" s="366"/>
      <c r="E30" s="366"/>
      <c r="F30" s="366"/>
      <c r="G30" s="366"/>
      <c r="H30" s="366"/>
      <c r="I30" s="366"/>
    </row>
    <row r="31" s="363" customFormat="1" ht="21" customHeight="1" spans="1:9">
      <c r="A31" s="366"/>
      <c r="B31" s="367" t="s">
        <v>31</v>
      </c>
      <c r="C31" s="367"/>
      <c r="D31" s="367"/>
      <c r="E31" s="367"/>
      <c r="F31" s="367"/>
      <c r="G31" s="367"/>
      <c r="H31" s="367"/>
      <c r="I31" s="366"/>
    </row>
    <row r="32" s="363" customFormat="1" ht="21" customHeight="1" spans="1:9">
      <c r="A32" s="366"/>
      <c r="B32" s="367" t="s">
        <v>32</v>
      </c>
      <c r="C32" s="367"/>
      <c r="D32" s="367"/>
      <c r="E32" s="367"/>
      <c r="F32" s="367"/>
      <c r="G32" s="367"/>
      <c r="H32" s="366"/>
      <c r="I32" s="366"/>
    </row>
    <row r="33" s="363" customFormat="1" ht="21" customHeight="1" spans="1:9">
      <c r="A33" s="366"/>
      <c r="B33" s="367" t="s">
        <v>33</v>
      </c>
      <c r="C33" s="366"/>
      <c r="D33" s="366"/>
      <c r="E33" s="366"/>
      <c r="F33" s="366"/>
      <c r="G33" s="366"/>
      <c r="H33" s="366"/>
      <c r="I33" s="366"/>
    </row>
    <row r="34" s="363" customFormat="1" ht="21" customHeight="1" spans="1:9">
      <c r="A34" s="366"/>
      <c r="B34" s="367" t="s">
        <v>34</v>
      </c>
      <c r="C34" s="366"/>
      <c r="D34" s="366"/>
      <c r="E34" s="366"/>
      <c r="F34" s="366"/>
      <c r="G34" s="366"/>
      <c r="H34" s="366"/>
      <c r="I34" s="366"/>
    </row>
    <row r="35" s="363" customFormat="1" ht="21" customHeight="1" spans="1:9">
      <c r="A35" s="366"/>
      <c r="B35" s="367" t="s">
        <v>35</v>
      </c>
      <c r="C35" s="366"/>
      <c r="D35" s="366"/>
      <c r="E35" s="366"/>
      <c r="F35" s="366"/>
      <c r="G35" s="366"/>
      <c r="H35" s="366"/>
      <c r="I35" s="366"/>
    </row>
    <row r="36" s="363" customFormat="1" ht="21" customHeight="1" spans="1:9">
      <c r="A36" s="366"/>
      <c r="B36" s="367" t="s">
        <v>36</v>
      </c>
      <c r="C36" s="366"/>
      <c r="D36" s="366"/>
      <c r="E36" s="366"/>
      <c r="F36" s="366"/>
      <c r="G36" s="366"/>
      <c r="H36" s="366"/>
      <c r="I36" s="366"/>
    </row>
    <row r="37" s="363" customFormat="1" ht="15.75" spans="2:2">
      <c r="B37" s="367" t="s">
        <v>37</v>
      </c>
    </row>
  </sheetData>
  <mergeCells count="2">
    <mergeCell ref="A1:I1"/>
    <mergeCell ref="A22:E22"/>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zoomScaleSheetLayoutView="60" workbookViewId="0">
      <selection activeCell="I19" sqref="I19"/>
    </sheetView>
  </sheetViews>
  <sheetFormatPr defaultColWidth="7" defaultRowHeight="26" customHeight="1" outlineLevelCol="3"/>
  <cols>
    <col min="1" max="1" width="10" style="65" customWidth="1"/>
    <col min="2" max="2" width="41.625" style="66" customWidth="1"/>
    <col min="3" max="3" width="13" style="67" customWidth="1"/>
    <col min="4" max="4" width="10.375" style="66" customWidth="1"/>
    <col min="5" max="5" width="13.5" style="65" customWidth="1"/>
    <col min="6" max="16384" width="7" style="65"/>
  </cols>
  <sheetData>
    <row r="1" s="65" customFormat="1" customHeight="1" spans="1:4">
      <c r="A1" s="65" t="s">
        <v>978</v>
      </c>
      <c r="B1" s="68"/>
      <c r="C1" s="69"/>
      <c r="D1" s="66"/>
    </row>
    <row r="2" s="65" customFormat="1" customHeight="1" spans="1:4">
      <c r="A2" s="70" t="s">
        <v>979</v>
      </c>
      <c r="B2" s="70"/>
      <c r="C2" s="70"/>
      <c r="D2" s="66"/>
    </row>
    <row r="3" s="66" customFormat="1" customHeight="1" spans="1:3">
      <c r="A3" s="71"/>
      <c r="B3" s="71"/>
      <c r="C3" s="72" t="s">
        <v>980</v>
      </c>
    </row>
    <row r="4" s="66" customFormat="1" customHeight="1" spans="1:3">
      <c r="A4" s="73" t="s">
        <v>981</v>
      </c>
      <c r="B4" s="74" t="s">
        <v>982</v>
      </c>
      <c r="C4" s="75" t="s">
        <v>983</v>
      </c>
    </row>
    <row r="5" s="65" customFormat="1" customHeight="1" spans="1:4">
      <c r="A5" s="76">
        <v>20910</v>
      </c>
      <c r="B5" s="77" t="s">
        <v>984</v>
      </c>
      <c r="C5" s="78">
        <f>SUM(C6:C6)</f>
        <v>5505</v>
      </c>
      <c r="D5" s="66"/>
    </row>
    <row r="6" s="65" customFormat="1" customHeight="1" spans="1:4">
      <c r="A6" s="79">
        <v>2091001</v>
      </c>
      <c r="B6" s="80" t="s">
        <v>985</v>
      </c>
      <c r="C6" s="81">
        <v>5505</v>
      </c>
      <c r="D6" s="66"/>
    </row>
    <row r="7" s="65" customFormat="1" customHeight="1" spans="1:4">
      <c r="A7" s="76">
        <v>20911</v>
      </c>
      <c r="B7" s="77" t="s">
        <v>986</v>
      </c>
      <c r="C7" s="78">
        <f>SUM(C8:C8)</f>
        <v>31267</v>
      </c>
      <c r="D7" s="66"/>
    </row>
    <row r="8" s="65" customFormat="1" customHeight="1" spans="1:4">
      <c r="A8" s="82">
        <v>2091101</v>
      </c>
      <c r="B8" s="83" t="s">
        <v>987</v>
      </c>
      <c r="C8" s="84">
        <v>31267</v>
      </c>
      <c r="D8" s="66"/>
    </row>
    <row r="9" s="65" customFormat="1" customHeight="1" spans="1:4">
      <c r="A9" s="85"/>
      <c r="B9" s="86" t="s">
        <v>913</v>
      </c>
      <c r="C9" s="87">
        <f>C7+C5</f>
        <v>36772</v>
      </c>
      <c r="D9" s="66"/>
    </row>
    <row r="10" s="65" customFormat="1" customHeight="1" spans="2:4">
      <c r="B10" s="66"/>
      <c r="C10" s="67"/>
      <c r="D10" s="66"/>
    </row>
    <row r="11" s="65" customFormat="1" customHeight="1" spans="2:4">
      <c r="B11" s="66"/>
      <c r="C11" s="67"/>
      <c r="D11" s="66"/>
    </row>
    <row r="12" s="65" customFormat="1" customHeight="1" spans="2:4">
      <c r="B12" s="66"/>
      <c r="C12" s="67"/>
      <c r="D12" s="66"/>
    </row>
    <row r="13" s="65" customFormat="1" customHeight="1" spans="2:4">
      <c r="B13" s="66"/>
      <c r="C13" s="67"/>
      <c r="D13" s="66"/>
    </row>
  </sheetData>
  <mergeCells count="1">
    <mergeCell ref="A2:C2"/>
  </mergeCells>
  <printOptions horizontalCentered="1"/>
  <pageMargins left="0.700694444444444" right="0.700694444444444" top="0.554861111111111" bottom="0.554861111111111" header="0.298611111111111" footer="0.298611111111111"/>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
  <sheetViews>
    <sheetView workbookViewId="0">
      <selection activeCell="D10" sqref="D10"/>
    </sheetView>
  </sheetViews>
  <sheetFormatPr defaultColWidth="9" defaultRowHeight="13.5" outlineLevelCol="2"/>
  <cols>
    <col min="1" max="1" width="32.625" style="50" customWidth="1"/>
    <col min="2" max="2" width="43.75" style="50" customWidth="1"/>
    <col min="3" max="3" width="11" style="52" customWidth="1"/>
    <col min="4" max="16384" width="9" style="50"/>
  </cols>
  <sheetData>
    <row r="1" s="50" customFormat="1" ht="33" customHeight="1" spans="1:3">
      <c r="A1" s="53" t="s">
        <v>988</v>
      </c>
      <c r="B1" s="53"/>
      <c r="C1" s="52"/>
    </row>
    <row r="2" s="50" customFormat="1" ht="24" customHeight="1" spans="1:3">
      <c r="A2" s="54"/>
      <c r="B2" s="55" t="s">
        <v>40</v>
      </c>
      <c r="C2" s="52"/>
    </row>
    <row r="3" s="50" customFormat="1" ht="21" customHeight="1" spans="1:3">
      <c r="A3" s="56" t="s">
        <v>989</v>
      </c>
      <c r="B3" s="57" t="s">
        <v>990</v>
      </c>
      <c r="C3" s="58" t="s">
        <v>991</v>
      </c>
    </row>
    <row r="4" s="50" customFormat="1" ht="24.95" customHeight="1" spans="1:3">
      <c r="A4" s="56" t="s">
        <v>913</v>
      </c>
      <c r="B4" s="59">
        <f>SUM(B5:B7)</f>
        <v>1397</v>
      </c>
      <c r="C4" s="60">
        <v>0</v>
      </c>
    </row>
    <row r="5" s="50" customFormat="1" ht="27" customHeight="1" spans="1:3">
      <c r="A5" s="61" t="s">
        <v>992</v>
      </c>
      <c r="B5" s="62">
        <v>0</v>
      </c>
      <c r="C5" s="60">
        <v>0</v>
      </c>
    </row>
    <row r="6" s="50" customFormat="1" ht="27" customHeight="1" spans="1:3">
      <c r="A6" s="61" t="s">
        <v>993</v>
      </c>
      <c r="B6" s="62">
        <v>281</v>
      </c>
      <c r="C6" s="60">
        <v>-0.201</v>
      </c>
    </row>
    <row r="7" s="50" customFormat="1" ht="26" customHeight="1" spans="1:3">
      <c r="A7" s="61" t="s">
        <v>994</v>
      </c>
      <c r="B7" s="59">
        <f>SUM(B8:B9)</f>
        <v>1116</v>
      </c>
      <c r="C7" s="60">
        <v>-0.005</v>
      </c>
    </row>
    <row r="8" s="50" customFormat="1" ht="26" customHeight="1" spans="1:3">
      <c r="A8" s="63" t="s">
        <v>995</v>
      </c>
      <c r="B8" s="62">
        <v>842</v>
      </c>
      <c r="C8" s="60">
        <v>-0.019</v>
      </c>
    </row>
    <row r="9" s="50" customFormat="1" ht="26" customHeight="1" spans="1:3">
      <c r="A9" s="61" t="s">
        <v>996</v>
      </c>
      <c r="B9" s="62">
        <v>274</v>
      </c>
      <c r="C9" s="60">
        <v>0.035</v>
      </c>
    </row>
    <row r="10" s="51" customFormat="1" ht="154" customHeight="1" spans="1:3">
      <c r="A10" s="64" t="s">
        <v>997</v>
      </c>
      <c r="B10" s="64"/>
      <c r="C10" s="52"/>
    </row>
  </sheetData>
  <mergeCells count="2">
    <mergeCell ref="A1:B1"/>
    <mergeCell ref="A10:B10"/>
  </mergeCells>
  <printOptions horizontalCentered="1"/>
  <pageMargins left="0.751388888888889" right="0.751388888888889" top="0.60625" bottom="0.60625" header="0.5" footer="0.5"/>
  <pageSetup paperSize="9" scale="90"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tabSelected="1" topLeftCell="A5" workbookViewId="0">
      <selection activeCell="B11" sqref="B11"/>
    </sheetView>
  </sheetViews>
  <sheetFormatPr defaultColWidth="9" defaultRowHeight="15"/>
  <cols>
    <col min="1" max="1" width="121.5" style="41" customWidth="1"/>
    <col min="2" max="2" width="87.5" style="40" customWidth="1"/>
    <col min="3" max="16384" width="9" style="40"/>
  </cols>
  <sheetData>
    <row r="1" s="40" customFormat="1" ht="30" customHeight="1" spans="1:1">
      <c r="A1" s="42" t="s">
        <v>998</v>
      </c>
    </row>
    <row r="2" s="40" customFormat="1" ht="20" customHeight="1" spans="1:1">
      <c r="A2" s="43" t="s">
        <v>23</v>
      </c>
    </row>
    <row r="3" s="40" customFormat="1" ht="122" customHeight="1" spans="1:1">
      <c r="A3" s="44" t="s">
        <v>999</v>
      </c>
    </row>
    <row r="4" s="40" customFormat="1" ht="22" customHeight="1" spans="1:1">
      <c r="A4" s="43" t="s">
        <v>24</v>
      </c>
    </row>
    <row r="5" s="40" customFormat="1" ht="409" customHeight="1" spans="1:1">
      <c r="A5" s="45" t="s">
        <v>1000</v>
      </c>
    </row>
    <row r="6" s="40" customFormat="1" ht="23" customHeight="1" spans="1:1">
      <c r="A6" s="43" t="s">
        <v>25</v>
      </c>
    </row>
    <row r="7" s="40" customFormat="1" ht="61" customHeight="1" spans="1:1">
      <c r="A7" s="44" t="s">
        <v>1001</v>
      </c>
    </row>
    <row r="8" s="40" customFormat="1" ht="29" customHeight="1" spans="1:1">
      <c r="A8" s="43" t="s">
        <v>26</v>
      </c>
    </row>
    <row r="9" s="40" customFormat="1" ht="272" customHeight="1" spans="1:1">
      <c r="A9" s="46" t="s">
        <v>1002</v>
      </c>
    </row>
    <row r="10" s="40" customFormat="1" ht="26" customHeight="1" spans="1:1">
      <c r="A10" s="47" t="s">
        <v>27</v>
      </c>
    </row>
    <row r="11" s="40" customFormat="1" ht="62" customHeight="1" spans="1:1">
      <c r="A11" s="48" t="s">
        <v>1003</v>
      </c>
    </row>
    <row r="12" s="40" customFormat="1" ht="24" customHeight="1" spans="1:1">
      <c r="A12" s="49" t="s">
        <v>1004</v>
      </c>
    </row>
    <row r="13" s="40" customFormat="1" ht="23" customHeight="1" spans="1:1">
      <c r="A13" s="43" t="s">
        <v>29</v>
      </c>
    </row>
    <row r="14" s="40" customFormat="1" ht="23" customHeight="1" spans="1:1">
      <c r="A14" s="45" t="s">
        <v>1005</v>
      </c>
    </row>
  </sheetData>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5"/>
  <sheetViews>
    <sheetView workbookViewId="0">
      <selection activeCell="C18" sqref="C18"/>
    </sheetView>
  </sheetViews>
  <sheetFormatPr defaultColWidth="9" defaultRowHeight="29" customHeight="1" outlineLevelCol="5"/>
  <cols>
    <col min="1" max="5" width="18.75" style="25" customWidth="1"/>
    <col min="6" max="6" width="33.125" style="25" customWidth="1"/>
    <col min="7" max="16382" width="9" style="25"/>
  </cols>
  <sheetData>
    <row r="1" customHeight="1" spans="1:6">
      <c r="A1" s="26" t="s">
        <v>1006</v>
      </c>
      <c r="B1" s="26"/>
      <c r="C1" s="26"/>
      <c r="D1" s="26"/>
      <c r="E1" s="26"/>
      <c r="F1" s="26"/>
    </row>
    <row r="2" ht="35" customHeight="1" spans="1:6">
      <c r="A2" s="27" t="s">
        <v>1007</v>
      </c>
      <c r="B2" s="28"/>
      <c r="C2" s="28"/>
      <c r="D2" s="28"/>
      <c r="E2" s="28"/>
      <c r="F2" s="28" t="s">
        <v>40</v>
      </c>
    </row>
    <row r="3" ht="35" customHeight="1" spans="1:6">
      <c r="A3" s="29" t="s">
        <v>1008</v>
      </c>
      <c r="B3" s="29" t="s">
        <v>1009</v>
      </c>
      <c r="C3" s="29"/>
      <c r="D3" s="29" t="s">
        <v>854</v>
      </c>
      <c r="E3" s="29" t="s">
        <v>1010</v>
      </c>
      <c r="F3" s="29"/>
    </row>
    <row r="4" ht="35" customHeight="1" spans="1:6">
      <c r="A4" s="29" t="s">
        <v>1011</v>
      </c>
      <c r="B4" s="29" t="s">
        <v>855</v>
      </c>
      <c r="C4" s="29">
        <v>120</v>
      </c>
      <c r="D4" s="29" t="s">
        <v>1012</v>
      </c>
      <c r="E4" s="29">
        <v>120</v>
      </c>
      <c r="F4" s="29" t="s">
        <v>1013</v>
      </c>
    </row>
    <row r="5" ht="35" customHeight="1" spans="1:6">
      <c r="A5" s="29"/>
      <c r="B5" s="29" t="s">
        <v>1014</v>
      </c>
      <c r="C5" s="29"/>
      <c r="D5" s="29"/>
      <c r="E5" s="29"/>
      <c r="F5" s="29"/>
    </row>
    <row r="6" ht="35" customHeight="1" spans="1:6">
      <c r="A6" s="29" t="s">
        <v>1015</v>
      </c>
      <c r="B6" s="29" t="s">
        <v>1016</v>
      </c>
      <c r="C6" s="29"/>
      <c r="D6" s="29" t="s">
        <v>1017</v>
      </c>
      <c r="E6" s="29" t="s">
        <v>1018</v>
      </c>
      <c r="F6" s="29" t="s">
        <v>1019</v>
      </c>
    </row>
    <row r="7" ht="35" customHeight="1" spans="1:6">
      <c r="A7" s="29"/>
      <c r="B7" s="30">
        <v>0.25</v>
      </c>
      <c r="C7" s="30"/>
      <c r="D7" s="30">
        <v>0.5</v>
      </c>
      <c r="E7" s="30">
        <v>0.75</v>
      </c>
      <c r="F7" s="30">
        <v>1</v>
      </c>
    </row>
    <row r="8" ht="35" customHeight="1" spans="1:6">
      <c r="A8" s="29" t="s">
        <v>1020</v>
      </c>
      <c r="B8" s="29" t="s">
        <v>1021</v>
      </c>
      <c r="C8" s="29"/>
      <c r="D8" s="29"/>
      <c r="E8" s="29"/>
      <c r="F8" s="29"/>
    </row>
    <row r="9" customHeight="1" spans="1:6">
      <c r="A9" s="29" t="s">
        <v>1022</v>
      </c>
      <c r="B9" s="29" t="s">
        <v>1023</v>
      </c>
      <c r="C9" s="29" t="s">
        <v>1024</v>
      </c>
      <c r="D9" s="29" t="s">
        <v>1025</v>
      </c>
      <c r="E9" s="29" t="s">
        <v>1026</v>
      </c>
      <c r="F9" s="29" t="s">
        <v>1027</v>
      </c>
    </row>
    <row r="10" ht="39.75" customHeight="1" spans="1:6">
      <c r="A10" s="29" t="s">
        <v>1028</v>
      </c>
      <c r="B10" s="29" t="s">
        <v>1029</v>
      </c>
      <c r="C10" s="29" t="s">
        <v>1030</v>
      </c>
      <c r="D10" s="29" t="s">
        <v>1031</v>
      </c>
      <c r="E10" s="29" t="s">
        <v>1032</v>
      </c>
      <c r="F10" s="29" t="s">
        <v>1033</v>
      </c>
    </row>
    <row r="11" ht="39.75" customHeight="1" spans="1:6">
      <c r="A11" s="29"/>
      <c r="B11" s="29" t="s">
        <v>1034</v>
      </c>
      <c r="C11" s="29" t="s">
        <v>1035</v>
      </c>
      <c r="D11" s="29" t="s">
        <v>1036</v>
      </c>
      <c r="E11" s="29" t="s">
        <v>1037</v>
      </c>
      <c r="F11" s="29" t="s">
        <v>1033</v>
      </c>
    </row>
    <row r="12" customHeight="1" spans="1:6">
      <c r="A12" s="29"/>
      <c r="B12" s="29" t="s">
        <v>1038</v>
      </c>
      <c r="C12" s="29" t="s">
        <v>1039</v>
      </c>
      <c r="D12" s="29" t="s">
        <v>1040</v>
      </c>
      <c r="E12" s="29" t="s">
        <v>1041</v>
      </c>
      <c r="F12" s="29" t="s">
        <v>1033</v>
      </c>
    </row>
    <row r="13" customHeight="1" spans="1:6">
      <c r="A13" s="29"/>
      <c r="B13" s="29" t="s">
        <v>1042</v>
      </c>
      <c r="C13" s="29" t="s">
        <v>1043</v>
      </c>
      <c r="D13" s="29" t="s">
        <v>1044</v>
      </c>
      <c r="E13" s="29" t="s">
        <v>1045</v>
      </c>
      <c r="F13" s="29" t="s">
        <v>1033</v>
      </c>
    </row>
    <row r="14" customHeight="1" spans="1:6">
      <c r="A14" s="29" t="s">
        <v>1046</v>
      </c>
      <c r="B14" s="29" t="s">
        <v>1047</v>
      </c>
      <c r="C14" s="29" t="s">
        <v>1048</v>
      </c>
      <c r="D14" s="29" t="s">
        <v>1049</v>
      </c>
      <c r="E14" s="29" t="s">
        <v>1050</v>
      </c>
      <c r="F14" s="29" t="s">
        <v>1033</v>
      </c>
    </row>
    <row r="15" ht="28" customHeight="1" spans="1:6">
      <c r="A15" s="29" t="s">
        <v>1051</v>
      </c>
      <c r="B15" s="29" t="s">
        <v>1052</v>
      </c>
      <c r="C15" s="29" t="s">
        <v>1053</v>
      </c>
      <c r="D15" s="29" t="s">
        <v>1054</v>
      </c>
      <c r="E15" s="29" t="s">
        <v>1055</v>
      </c>
      <c r="F15" s="29" t="s">
        <v>1033</v>
      </c>
    </row>
    <row r="16" ht="28" customHeight="1" spans="1:6">
      <c r="A16" s="31"/>
      <c r="B16" s="32"/>
      <c r="C16" s="32"/>
      <c r="D16" s="32"/>
      <c r="E16" s="32"/>
      <c r="F16" s="32"/>
    </row>
    <row r="17" customHeight="1" spans="1:6">
      <c r="A17" s="33" t="s">
        <v>1056</v>
      </c>
      <c r="B17" s="33"/>
      <c r="C17" s="33"/>
      <c r="D17" s="33"/>
      <c r="E17" s="33"/>
      <c r="F17" s="33"/>
    </row>
    <row r="18" customHeight="1" spans="1:6">
      <c r="A18" s="34" t="s">
        <v>1057</v>
      </c>
      <c r="B18" s="32"/>
      <c r="C18" s="32"/>
      <c r="D18" s="32"/>
      <c r="E18" s="32"/>
      <c r="F18" s="32" t="s">
        <v>40</v>
      </c>
    </row>
    <row r="19" customHeight="1" spans="1:6">
      <c r="A19" s="35" t="s">
        <v>1008</v>
      </c>
      <c r="B19" s="29" t="s">
        <v>1058</v>
      </c>
      <c r="C19" s="29"/>
      <c r="D19" s="35" t="s">
        <v>854</v>
      </c>
      <c r="E19" s="29" t="s">
        <v>1059</v>
      </c>
      <c r="F19" s="29"/>
    </row>
    <row r="20" customHeight="1" spans="1:6">
      <c r="A20" s="35" t="s">
        <v>1011</v>
      </c>
      <c r="B20" s="35" t="s">
        <v>855</v>
      </c>
      <c r="C20" s="29">
        <v>20</v>
      </c>
      <c r="D20" s="35" t="s">
        <v>1012</v>
      </c>
      <c r="E20" s="29">
        <v>20</v>
      </c>
      <c r="F20" s="35" t="s">
        <v>1060</v>
      </c>
    </row>
    <row r="21" customHeight="1" spans="1:6">
      <c r="A21" s="35"/>
      <c r="B21" s="29" t="s">
        <v>1061</v>
      </c>
      <c r="C21" s="29"/>
      <c r="D21" s="29"/>
      <c r="E21" s="29"/>
      <c r="F21" s="29"/>
    </row>
    <row r="22" customHeight="1" spans="1:6">
      <c r="A22" s="35" t="s">
        <v>1015</v>
      </c>
      <c r="B22" s="35" t="s">
        <v>1016</v>
      </c>
      <c r="C22" s="35"/>
      <c r="D22" s="35" t="s">
        <v>1017</v>
      </c>
      <c r="E22" s="35" t="s">
        <v>1018</v>
      </c>
      <c r="F22" s="35" t="s">
        <v>1019</v>
      </c>
    </row>
    <row r="23" customHeight="1" spans="1:6">
      <c r="A23" s="35"/>
      <c r="B23" s="35"/>
      <c r="C23" s="35"/>
      <c r="D23" s="36">
        <v>0.5</v>
      </c>
      <c r="E23" s="36">
        <v>0.75</v>
      </c>
      <c r="F23" s="36">
        <v>1</v>
      </c>
    </row>
    <row r="24" customHeight="1" spans="1:6">
      <c r="A24" s="35" t="s">
        <v>1020</v>
      </c>
      <c r="B24" s="29" t="s">
        <v>1062</v>
      </c>
      <c r="C24" s="29"/>
      <c r="D24" s="29"/>
      <c r="E24" s="29"/>
      <c r="F24" s="29"/>
    </row>
    <row r="25" customHeight="1" spans="1:6">
      <c r="A25" s="35"/>
      <c r="B25" s="29"/>
      <c r="C25" s="29"/>
      <c r="D25" s="29"/>
      <c r="E25" s="29"/>
      <c r="F25" s="29"/>
    </row>
    <row r="26" customHeight="1" spans="1:6">
      <c r="A26" s="35" t="s">
        <v>1022</v>
      </c>
      <c r="B26" s="35" t="s">
        <v>1023</v>
      </c>
      <c r="C26" s="35" t="s">
        <v>1024</v>
      </c>
      <c r="D26" s="35" t="s">
        <v>1025</v>
      </c>
      <c r="E26" s="35" t="s">
        <v>1026</v>
      </c>
      <c r="F26" s="35" t="s">
        <v>1027</v>
      </c>
    </row>
    <row r="27" customHeight="1" spans="1:6">
      <c r="A27" s="35" t="s">
        <v>1028</v>
      </c>
      <c r="B27" s="29" t="s">
        <v>1029</v>
      </c>
      <c r="C27" s="29" t="s">
        <v>1063</v>
      </c>
      <c r="D27" s="29" t="s">
        <v>1063</v>
      </c>
      <c r="E27" s="29" t="s">
        <v>1064</v>
      </c>
      <c r="F27" s="29" t="s">
        <v>1065</v>
      </c>
    </row>
    <row r="28" customHeight="1" spans="1:6">
      <c r="A28" s="35"/>
      <c r="B28" s="29" t="s">
        <v>1034</v>
      </c>
      <c r="C28" s="29" t="s">
        <v>1066</v>
      </c>
      <c r="D28" s="29" t="s">
        <v>1066</v>
      </c>
      <c r="E28" s="29" t="s">
        <v>1067</v>
      </c>
      <c r="F28" s="29" t="s">
        <v>1065</v>
      </c>
    </row>
    <row r="29" customHeight="1" spans="1:6">
      <c r="A29" s="35"/>
      <c r="B29" s="29" t="s">
        <v>1038</v>
      </c>
      <c r="C29" s="29" t="s">
        <v>1068</v>
      </c>
      <c r="D29" s="29" t="s">
        <v>1069</v>
      </c>
      <c r="E29" s="29" t="s">
        <v>1070</v>
      </c>
      <c r="F29" s="29" t="s">
        <v>1065</v>
      </c>
    </row>
    <row r="30" customHeight="1" spans="1:6">
      <c r="A30" s="35"/>
      <c r="B30" s="29" t="s">
        <v>1042</v>
      </c>
      <c r="C30" s="29" t="s">
        <v>1071</v>
      </c>
      <c r="D30" s="29" t="s">
        <v>1072</v>
      </c>
      <c r="E30" s="29" t="s">
        <v>1073</v>
      </c>
      <c r="F30" s="29" t="s">
        <v>1065</v>
      </c>
    </row>
    <row r="31" customHeight="1" spans="1:6">
      <c r="A31" s="35" t="s">
        <v>1046</v>
      </c>
      <c r="B31" s="29" t="s">
        <v>1047</v>
      </c>
      <c r="C31" s="29" t="s">
        <v>1074</v>
      </c>
      <c r="D31" s="29" t="s">
        <v>1074</v>
      </c>
      <c r="E31" s="29" t="s">
        <v>1075</v>
      </c>
      <c r="F31" s="29" t="s">
        <v>1065</v>
      </c>
    </row>
    <row r="32" customHeight="1" spans="1:6">
      <c r="A32" s="35" t="s">
        <v>1051</v>
      </c>
      <c r="B32" s="29" t="s">
        <v>1052</v>
      </c>
      <c r="C32" s="29" t="s">
        <v>1076</v>
      </c>
      <c r="D32" s="29" t="s">
        <v>1076</v>
      </c>
      <c r="E32" s="29" t="s">
        <v>1077</v>
      </c>
      <c r="F32" s="29" t="s">
        <v>1065</v>
      </c>
    </row>
    <row r="33" customHeight="1" spans="1:6">
      <c r="A33" s="31"/>
      <c r="B33" s="28"/>
      <c r="C33" s="28"/>
      <c r="D33" s="28"/>
      <c r="E33" s="28"/>
      <c r="F33" s="28"/>
    </row>
    <row r="34" customHeight="1" spans="1:6">
      <c r="A34" s="33" t="s">
        <v>1078</v>
      </c>
      <c r="B34" s="33"/>
      <c r="C34" s="33"/>
      <c r="D34" s="33"/>
      <c r="E34" s="33"/>
      <c r="F34" s="33"/>
    </row>
    <row r="35" customHeight="1" spans="1:6">
      <c r="A35" s="34" t="s">
        <v>1079</v>
      </c>
      <c r="B35" s="32"/>
      <c r="C35" s="32"/>
      <c r="D35" s="32"/>
      <c r="E35" s="32"/>
      <c r="F35" s="32" t="s">
        <v>40</v>
      </c>
    </row>
    <row r="36" customHeight="1" spans="1:6">
      <c r="A36" s="35" t="s">
        <v>1008</v>
      </c>
      <c r="B36" s="29" t="s">
        <v>1080</v>
      </c>
      <c r="C36" s="29"/>
      <c r="D36" s="35" t="s">
        <v>854</v>
      </c>
      <c r="E36" s="29" t="s">
        <v>1081</v>
      </c>
      <c r="F36" s="29"/>
    </row>
    <row r="37" customHeight="1" spans="1:6">
      <c r="A37" s="35" t="s">
        <v>1011</v>
      </c>
      <c r="B37" s="35" t="s">
        <v>855</v>
      </c>
      <c r="C37" s="29">
        <v>94.85</v>
      </c>
      <c r="D37" s="35" t="s">
        <v>1012</v>
      </c>
      <c r="E37" s="29">
        <v>94.85</v>
      </c>
      <c r="F37" s="35" t="s">
        <v>1013</v>
      </c>
    </row>
    <row r="38" customHeight="1" spans="1:6">
      <c r="A38" s="35"/>
      <c r="B38" s="29" t="s">
        <v>1082</v>
      </c>
      <c r="C38" s="29"/>
      <c r="D38" s="29"/>
      <c r="E38" s="29"/>
      <c r="F38" s="29"/>
    </row>
    <row r="39" customHeight="1" spans="1:6">
      <c r="A39" s="35" t="s">
        <v>1015</v>
      </c>
      <c r="B39" s="35" t="s">
        <v>1016</v>
      </c>
      <c r="C39" s="35"/>
      <c r="D39" s="35" t="s">
        <v>1017</v>
      </c>
      <c r="E39" s="35" t="s">
        <v>1018</v>
      </c>
      <c r="F39" s="35" t="s">
        <v>1019</v>
      </c>
    </row>
    <row r="40" customHeight="1" spans="1:6">
      <c r="A40" s="35"/>
      <c r="B40" s="36">
        <v>0.25</v>
      </c>
      <c r="C40" s="36"/>
      <c r="D40" s="36">
        <v>0.5</v>
      </c>
      <c r="E40" s="36">
        <v>0.75</v>
      </c>
      <c r="F40" s="36">
        <v>1</v>
      </c>
    </row>
    <row r="41" customHeight="1" spans="1:6">
      <c r="A41" s="35" t="s">
        <v>1020</v>
      </c>
      <c r="B41" s="29" t="s">
        <v>1083</v>
      </c>
      <c r="C41" s="29"/>
      <c r="D41" s="29"/>
      <c r="E41" s="29"/>
      <c r="F41" s="29"/>
    </row>
    <row r="42" customHeight="1" spans="1:6">
      <c r="A42" s="35" t="s">
        <v>1022</v>
      </c>
      <c r="B42" s="35" t="s">
        <v>1023</v>
      </c>
      <c r="C42" s="35" t="s">
        <v>1024</v>
      </c>
      <c r="D42" s="35" t="s">
        <v>1025</v>
      </c>
      <c r="E42" s="35" t="s">
        <v>1026</v>
      </c>
      <c r="F42" s="35" t="s">
        <v>1027</v>
      </c>
    </row>
    <row r="43" customHeight="1" spans="1:6">
      <c r="A43" s="35" t="s">
        <v>1028</v>
      </c>
      <c r="B43" s="29" t="s">
        <v>1029</v>
      </c>
      <c r="C43" s="29" t="s">
        <v>1084</v>
      </c>
      <c r="D43" s="29" t="s">
        <v>1084</v>
      </c>
      <c r="E43" s="29" t="s">
        <v>1085</v>
      </c>
      <c r="F43" s="29" t="s">
        <v>1086</v>
      </c>
    </row>
    <row r="44" customHeight="1" spans="1:6">
      <c r="A44" s="35"/>
      <c r="B44" s="29" t="s">
        <v>1034</v>
      </c>
      <c r="C44" s="29" t="s">
        <v>1087</v>
      </c>
      <c r="D44" s="29" t="s">
        <v>1088</v>
      </c>
      <c r="E44" s="29" t="s">
        <v>1089</v>
      </c>
      <c r="F44" s="29" t="s">
        <v>1086</v>
      </c>
    </row>
    <row r="45" customHeight="1" spans="1:6">
      <c r="A45" s="35"/>
      <c r="B45" s="29" t="s">
        <v>1038</v>
      </c>
      <c r="C45" s="29" t="s">
        <v>1090</v>
      </c>
      <c r="D45" s="29" t="s">
        <v>1091</v>
      </c>
      <c r="E45" s="29" t="s">
        <v>1092</v>
      </c>
      <c r="F45" s="29" t="s">
        <v>1086</v>
      </c>
    </row>
    <row r="46" customHeight="1" spans="1:6">
      <c r="A46" s="35"/>
      <c r="B46" s="29" t="s">
        <v>1042</v>
      </c>
      <c r="C46" s="29" t="s">
        <v>1093</v>
      </c>
      <c r="D46" s="29" t="s">
        <v>1094</v>
      </c>
      <c r="E46" s="29" t="s">
        <v>1095</v>
      </c>
      <c r="F46" s="29" t="s">
        <v>1086</v>
      </c>
    </row>
    <row r="47" customHeight="1" spans="1:6">
      <c r="A47" s="35" t="s">
        <v>1046</v>
      </c>
      <c r="B47" s="29" t="s">
        <v>1096</v>
      </c>
      <c r="C47" s="29" t="s">
        <v>1097</v>
      </c>
      <c r="D47" s="29" t="s">
        <v>1097</v>
      </c>
      <c r="E47" s="29" t="s">
        <v>1098</v>
      </c>
      <c r="F47" s="29" t="s">
        <v>1086</v>
      </c>
    </row>
    <row r="48" customHeight="1" spans="1:6">
      <c r="A48" s="35" t="s">
        <v>1051</v>
      </c>
      <c r="B48" s="29" t="s">
        <v>1052</v>
      </c>
      <c r="C48" s="29" t="s">
        <v>1099</v>
      </c>
      <c r="D48" s="29" t="s">
        <v>1099</v>
      </c>
      <c r="E48" s="29" t="s">
        <v>1100</v>
      </c>
      <c r="F48" s="29" t="s">
        <v>1086</v>
      </c>
    </row>
    <row r="49" customHeight="1" spans="1:6">
      <c r="A49" s="37"/>
      <c r="B49" s="37"/>
      <c r="C49" s="37"/>
      <c r="D49" s="37"/>
      <c r="E49" s="37"/>
      <c r="F49" s="37"/>
    </row>
    <row r="50" customHeight="1" spans="1:6">
      <c r="A50" s="33" t="s">
        <v>1101</v>
      </c>
      <c r="B50" s="33"/>
      <c r="C50" s="33"/>
      <c r="D50" s="33"/>
      <c r="E50" s="33"/>
      <c r="F50" s="33"/>
    </row>
    <row r="51" customHeight="1" spans="1:6">
      <c r="A51" s="38" t="s">
        <v>1079</v>
      </c>
      <c r="B51" s="39"/>
      <c r="C51" s="39"/>
      <c r="D51" s="39"/>
      <c r="E51" s="39"/>
      <c r="F51" s="39" t="s">
        <v>40</v>
      </c>
    </row>
    <row r="52" customHeight="1" spans="1:6">
      <c r="A52" s="35" t="s">
        <v>1008</v>
      </c>
      <c r="B52" s="29" t="s">
        <v>1102</v>
      </c>
      <c r="C52" s="29"/>
      <c r="D52" s="35" t="s">
        <v>854</v>
      </c>
      <c r="E52" s="29" t="s">
        <v>1103</v>
      </c>
      <c r="F52" s="29"/>
    </row>
    <row r="53" customHeight="1" spans="1:6">
      <c r="A53" s="35" t="s">
        <v>1011</v>
      </c>
      <c r="B53" s="35" t="s">
        <v>855</v>
      </c>
      <c r="C53" s="29">
        <v>220</v>
      </c>
      <c r="D53" s="35" t="s">
        <v>1012</v>
      </c>
      <c r="E53" s="29">
        <v>220</v>
      </c>
      <c r="F53" s="35" t="s">
        <v>1013</v>
      </c>
    </row>
    <row r="54" customHeight="1" spans="1:6">
      <c r="A54" s="35"/>
      <c r="B54" s="29" t="s">
        <v>1103</v>
      </c>
      <c r="C54" s="29"/>
      <c r="D54" s="29"/>
      <c r="E54" s="29"/>
      <c r="F54" s="29"/>
    </row>
    <row r="55" customHeight="1" spans="1:6">
      <c r="A55" s="35" t="s">
        <v>1015</v>
      </c>
      <c r="B55" s="35" t="s">
        <v>1016</v>
      </c>
      <c r="C55" s="35"/>
      <c r="D55" s="35" t="s">
        <v>1017</v>
      </c>
      <c r="E55" s="35" t="s">
        <v>1018</v>
      </c>
      <c r="F55" s="35" t="s">
        <v>1019</v>
      </c>
    </row>
    <row r="56" customHeight="1" spans="1:6">
      <c r="A56" s="35"/>
      <c r="B56" s="36">
        <v>0.25</v>
      </c>
      <c r="C56" s="36"/>
      <c r="D56" s="36">
        <v>0.5</v>
      </c>
      <c r="E56" s="36">
        <v>0.75</v>
      </c>
      <c r="F56" s="36">
        <v>1</v>
      </c>
    </row>
    <row r="57" customHeight="1" spans="1:6">
      <c r="A57" s="35" t="s">
        <v>1020</v>
      </c>
      <c r="B57" s="29" t="s">
        <v>1104</v>
      </c>
      <c r="C57" s="29"/>
      <c r="D57" s="29"/>
      <c r="E57" s="29"/>
      <c r="F57" s="29"/>
    </row>
    <row r="58" customHeight="1" spans="1:6">
      <c r="A58" s="35"/>
      <c r="B58" s="29"/>
      <c r="C58" s="29"/>
      <c r="D58" s="29"/>
      <c r="E58" s="29"/>
      <c r="F58" s="29"/>
    </row>
    <row r="59" customHeight="1" spans="1:6">
      <c r="A59" s="35" t="s">
        <v>1022</v>
      </c>
      <c r="B59" s="35" t="s">
        <v>1023</v>
      </c>
      <c r="C59" s="35" t="s">
        <v>1024</v>
      </c>
      <c r="D59" s="35" t="s">
        <v>1025</v>
      </c>
      <c r="E59" s="35" t="s">
        <v>1026</v>
      </c>
      <c r="F59" s="35" t="s">
        <v>1027</v>
      </c>
    </row>
    <row r="60" customHeight="1" spans="1:6">
      <c r="A60" s="35" t="s">
        <v>1028</v>
      </c>
      <c r="B60" s="29" t="s">
        <v>1029</v>
      </c>
      <c r="C60" s="29" t="s">
        <v>1105</v>
      </c>
      <c r="D60" s="29" t="s">
        <v>1106</v>
      </c>
      <c r="E60" s="29" t="s">
        <v>1107</v>
      </c>
      <c r="F60" s="29" t="s">
        <v>1108</v>
      </c>
    </row>
    <row r="61" customHeight="1" spans="1:6">
      <c r="A61" s="35"/>
      <c r="B61" s="29" t="s">
        <v>1034</v>
      </c>
      <c r="C61" s="29" t="s">
        <v>1109</v>
      </c>
      <c r="D61" s="29" t="s">
        <v>1110</v>
      </c>
      <c r="E61" s="29" t="s">
        <v>1089</v>
      </c>
      <c r="F61" s="29" t="s">
        <v>1108</v>
      </c>
    </row>
    <row r="62" customHeight="1" spans="1:6">
      <c r="A62" s="35"/>
      <c r="B62" s="29" t="s">
        <v>1038</v>
      </c>
      <c r="C62" s="29" t="s">
        <v>1090</v>
      </c>
      <c r="D62" s="29" t="s">
        <v>1091</v>
      </c>
      <c r="E62" s="29" t="s">
        <v>1092</v>
      </c>
      <c r="F62" s="29" t="s">
        <v>1108</v>
      </c>
    </row>
    <row r="63" customHeight="1" spans="1:6">
      <c r="A63" s="35"/>
      <c r="B63" s="29" t="s">
        <v>1042</v>
      </c>
      <c r="C63" s="29" t="s">
        <v>1111</v>
      </c>
      <c r="D63" s="29" t="s">
        <v>1094</v>
      </c>
      <c r="E63" s="29" t="s">
        <v>1112</v>
      </c>
      <c r="F63" s="29" t="s">
        <v>1108</v>
      </c>
    </row>
    <row r="64" customHeight="1" spans="1:6">
      <c r="A64" s="35" t="s">
        <v>1046</v>
      </c>
      <c r="B64" s="29" t="s">
        <v>1096</v>
      </c>
      <c r="C64" s="29" t="s">
        <v>1113</v>
      </c>
      <c r="D64" s="29" t="s">
        <v>1113</v>
      </c>
      <c r="E64" s="29" t="s">
        <v>1098</v>
      </c>
      <c r="F64" s="29" t="s">
        <v>1108</v>
      </c>
    </row>
    <row r="65" customHeight="1" spans="1:6">
      <c r="A65" s="35" t="s">
        <v>1051</v>
      </c>
      <c r="B65" s="29" t="s">
        <v>1052</v>
      </c>
      <c r="C65" s="29" t="s">
        <v>1114</v>
      </c>
      <c r="D65" s="29" t="s">
        <v>1114</v>
      </c>
      <c r="E65" s="29" t="s">
        <v>1089</v>
      </c>
      <c r="F65" s="29" t="s">
        <v>1108</v>
      </c>
    </row>
  </sheetData>
  <mergeCells count="42">
    <mergeCell ref="A1:F1"/>
    <mergeCell ref="B3:C3"/>
    <mergeCell ref="E3:F3"/>
    <mergeCell ref="B5:F5"/>
    <mergeCell ref="B6:C6"/>
    <mergeCell ref="B7:C7"/>
    <mergeCell ref="B8:F8"/>
    <mergeCell ref="A17:F17"/>
    <mergeCell ref="B19:C19"/>
    <mergeCell ref="E19:F19"/>
    <mergeCell ref="B21:F21"/>
    <mergeCell ref="B22:C22"/>
    <mergeCell ref="B23:C23"/>
    <mergeCell ref="A34:F34"/>
    <mergeCell ref="B36:C36"/>
    <mergeCell ref="E36:F36"/>
    <mergeCell ref="B38:F38"/>
    <mergeCell ref="B39:C39"/>
    <mergeCell ref="B40:C40"/>
    <mergeCell ref="B41:F41"/>
    <mergeCell ref="A50:F50"/>
    <mergeCell ref="B52:C52"/>
    <mergeCell ref="E52:F52"/>
    <mergeCell ref="B54:F54"/>
    <mergeCell ref="B55:C55"/>
    <mergeCell ref="B56:C56"/>
    <mergeCell ref="A4:A5"/>
    <mergeCell ref="A6:A7"/>
    <mergeCell ref="A10:A13"/>
    <mergeCell ref="A20:A21"/>
    <mergeCell ref="A22:A23"/>
    <mergeCell ref="A24:A25"/>
    <mergeCell ref="A27:A30"/>
    <mergeCell ref="A37:A38"/>
    <mergeCell ref="A39:A40"/>
    <mergeCell ref="A43:A46"/>
    <mergeCell ref="A53:A54"/>
    <mergeCell ref="A55:A56"/>
    <mergeCell ref="A57:A58"/>
    <mergeCell ref="A60:A63"/>
    <mergeCell ref="B24:F25"/>
    <mergeCell ref="B57:F58"/>
  </mergeCells>
  <printOptions horizontalCentered="1"/>
  <pageMargins left="0.554861111111111" right="0.554861111111111" top="0.2125" bottom="0.2125" header="0.5" footer="0.5"/>
  <pageSetup paperSize="9" scale="76" fitToHeight="0"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E33" sqref="E33"/>
    </sheetView>
  </sheetViews>
  <sheetFormatPr defaultColWidth="10" defaultRowHeight="13.5" outlineLevelRow="7" outlineLevelCol="6"/>
  <cols>
    <col min="1" max="1" width="25.5" style="11" customWidth="1"/>
    <col min="2" max="7" width="17.25" style="11" customWidth="1"/>
    <col min="8" max="8" width="9.75" style="11" customWidth="1"/>
    <col min="9" max="16384" width="10" style="11"/>
  </cols>
  <sheetData>
    <row r="1" s="11" customFormat="1" ht="14.25" customHeight="1" spans="1:1">
      <c r="A1" s="19" t="s">
        <v>1115</v>
      </c>
    </row>
    <row r="2" s="11" customFormat="1" ht="28.7" customHeight="1" spans="1:7">
      <c r="A2" s="13" t="s">
        <v>1116</v>
      </c>
      <c r="B2" s="13"/>
      <c r="C2" s="13"/>
      <c r="D2" s="13"/>
      <c r="E2" s="13"/>
      <c r="F2" s="13"/>
      <c r="G2" s="13"/>
    </row>
    <row r="3" s="11" customFormat="1" ht="14.25" customHeight="1" spans="1:7">
      <c r="A3" s="19"/>
      <c r="B3" s="19"/>
      <c r="G3" s="14" t="s">
        <v>1117</v>
      </c>
    </row>
    <row r="4" s="11" customFormat="1" ht="14.25" customHeight="1" spans="1:7">
      <c r="A4" s="15" t="s">
        <v>1118</v>
      </c>
      <c r="B4" s="15" t="s">
        <v>1119</v>
      </c>
      <c r="C4" s="15"/>
      <c r="D4" s="15"/>
      <c r="E4" s="15" t="s">
        <v>1120</v>
      </c>
      <c r="F4" s="15"/>
      <c r="G4" s="15"/>
    </row>
    <row r="5" s="11" customFormat="1" ht="14.25" customHeight="1" spans="1:7">
      <c r="A5" s="15"/>
      <c r="B5" s="23"/>
      <c r="C5" s="15" t="s">
        <v>1121</v>
      </c>
      <c r="D5" s="15" t="s">
        <v>1122</v>
      </c>
      <c r="E5" s="23"/>
      <c r="F5" s="15" t="s">
        <v>1121</v>
      </c>
      <c r="G5" s="15" t="s">
        <v>1122</v>
      </c>
    </row>
    <row r="6" s="11" customFormat="1" ht="19.9" customHeight="1" spans="1:7">
      <c r="A6" s="15" t="s">
        <v>1123</v>
      </c>
      <c r="B6" s="15" t="s">
        <v>1124</v>
      </c>
      <c r="C6" s="15" t="s">
        <v>1125</v>
      </c>
      <c r="D6" s="15" t="s">
        <v>1126</v>
      </c>
      <c r="E6" s="15" t="s">
        <v>1127</v>
      </c>
      <c r="F6" s="15" t="s">
        <v>1128</v>
      </c>
      <c r="G6" s="15" t="s">
        <v>1129</v>
      </c>
    </row>
    <row r="7" s="11" customFormat="1" ht="19.9" customHeight="1" spans="1:7">
      <c r="A7" s="16" t="s">
        <v>1130</v>
      </c>
      <c r="B7" s="24">
        <f>C7+D7</f>
        <v>675.36658</v>
      </c>
      <c r="C7" s="24">
        <v>316.75498</v>
      </c>
      <c r="D7" s="24">
        <v>358.6116</v>
      </c>
      <c r="E7" s="24">
        <f>F7+G7</f>
        <v>657.196333</v>
      </c>
      <c r="F7" s="24">
        <v>306.95121</v>
      </c>
      <c r="G7" s="24">
        <v>350.245123</v>
      </c>
    </row>
    <row r="8" s="11" customFormat="1" ht="14.25" customHeight="1" spans="1:7">
      <c r="A8" s="19" t="s">
        <v>1131</v>
      </c>
      <c r="B8" s="19"/>
      <c r="C8" s="19"/>
      <c r="D8" s="19"/>
      <c r="E8" s="19"/>
      <c r="F8" s="19"/>
      <c r="G8" s="19"/>
    </row>
  </sheetData>
  <mergeCells count="5">
    <mergeCell ref="A2:G2"/>
    <mergeCell ref="B4:D4"/>
    <mergeCell ref="E4:G4"/>
    <mergeCell ref="A8:G8"/>
    <mergeCell ref="A4:A5"/>
  </mergeCells>
  <pageMargins left="0.75" right="0.75" top="1" bottom="1" header="0.5" footer="0.5"/>
  <pageSetup paperSize="9" scale="94"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G8" sqref="G8"/>
    </sheetView>
  </sheetViews>
  <sheetFormatPr defaultColWidth="10" defaultRowHeight="13.5" outlineLevelCol="2"/>
  <cols>
    <col min="1" max="1" width="44.8833333333333" style="11" customWidth="1"/>
    <col min="2" max="2" width="16.75" style="11" customWidth="1"/>
    <col min="3" max="3" width="15.75" style="11" customWidth="1"/>
    <col min="4" max="4" width="9.75" style="11" customWidth="1"/>
    <col min="5" max="16384" width="10" style="11"/>
  </cols>
  <sheetData>
    <row r="1" s="11" customFormat="1" ht="14.25" customHeight="1" spans="1:1">
      <c r="A1" s="19" t="s">
        <v>1132</v>
      </c>
    </row>
    <row r="2" s="11" customFormat="1" ht="28.7" customHeight="1" spans="1:3">
      <c r="A2" s="13" t="s">
        <v>1133</v>
      </c>
      <c r="B2" s="13"/>
      <c r="C2" s="13"/>
    </row>
    <row r="3" s="11" customFormat="1" ht="14.25" customHeight="1" spans="1:3">
      <c r="A3" s="19"/>
      <c r="B3" s="19"/>
      <c r="C3" s="14" t="s">
        <v>1117</v>
      </c>
    </row>
    <row r="4" s="11" customFormat="1" ht="19.9" customHeight="1" spans="1:3">
      <c r="A4" s="15" t="s">
        <v>1134</v>
      </c>
      <c r="B4" s="15" t="s">
        <v>855</v>
      </c>
      <c r="C4" s="15" t="s">
        <v>1135</v>
      </c>
    </row>
    <row r="5" s="11" customFormat="1" ht="25.7" customHeight="1" spans="1:3">
      <c r="A5" s="16" t="s">
        <v>1136</v>
      </c>
      <c r="B5" s="22" t="s">
        <v>1137</v>
      </c>
      <c r="C5" s="22">
        <v>307.95121</v>
      </c>
    </row>
    <row r="6" s="11" customFormat="1" ht="25.7" customHeight="1" spans="1:3">
      <c r="A6" s="16" t="s">
        <v>1138</v>
      </c>
      <c r="B6" s="22">
        <v>316.75498</v>
      </c>
      <c r="C6" s="22"/>
    </row>
    <row r="7" s="11" customFormat="1" ht="25.7" customHeight="1" spans="1:3">
      <c r="A7" s="16" t="s">
        <v>1139</v>
      </c>
      <c r="B7" s="22" t="s">
        <v>1137</v>
      </c>
      <c r="C7" s="22">
        <v>1.07</v>
      </c>
    </row>
    <row r="8" s="11" customFormat="1" ht="25.7" customHeight="1" spans="1:3">
      <c r="A8" s="16" t="s">
        <v>1140</v>
      </c>
      <c r="B8" s="22" t="s">
        <v>1141</v>
      </c>
      <c r="C8" s="22"/>
    </row>
    <row r="9" s="11" customFormat="1" ht="25.7" customHeight="1" spans="1:3">
      <c r="A9" s="16" t="s">
        <v>1142</v>
      </c>
      <c r="B9" s="22"/>
      <c r="C9" s="22">
        <v>1.07</v>
      </c>
    </row>
    <row r="10" s="11" customFormat="1" ht="25.7" customHeight="1" spans="1:3">
      <c r="A10" s="16" t="s">
        <v>1143</v>
      </c>
      <c r="B10" s="22"/>
      <c r="C10" s="22">
        <v>2.07</v>
      </c>
    </row>
    <row r="11" s="11" customFormat="1" ht="25.7" customHeight="1" spans="1:3">
      <c r="A11" s="16" t="s">
        <v>1144</v>
      </c>
      <c r="B11" s="22"/>
      <c r="C11" s="22">
        <v>306.95121</v>
      </c>
    </row>
    <row r="12" s="11" customFormat="1" ht="25.7" customHeight="1" spans="1:3">
      <c r="A12" s="16" t="s">
        <v>1145</v>
      </c>
      <c r="B12" s="22">
        <v>0</v>
      </c>
      <c r="C12" s="22"/>
    </row>
    <row r="13" s="11" customFormat="1" ht="25.7" customHeight="1" spans="1:3">
      <c r="A13" s="16" t="s">
        <v>1146</v>
      </c>
      <c r="B13" s="22">
        <v>316.75498</v>
      </c>
      <c r="C13" s="22"/>
    </row>
  </sheetData>
  <mergeCells count="1">
    <mergeCell ref="A2:C2"/>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1"/>
  <sheetViews>
    <sheetView workbookViewId="0">
      <selection activeCell="F10" sqref="F10"/>
    </sheetView>
  </sheetViews>
  <sheetFormatPr defaultColWidth="10" defaultRowHeight="13.5" outlineLevelCol="2"/>
  <cols>
    <col min="1" max="1" width="51.1333333333333" style="11" customWidth="1"/>
    <col min="2" max="2" width="19" style="11" customWidth="1"/>
    <col min="3" max="3" width="16.5" style="11" customWidth="1"/>
    <col min="4" max="4" width="9.75" style="11" customWidth="1"/>
    <col min="5" max="16384" width="10" style="11"/>
  </cols>
  <sheetData>
    <row r="1" s="11" customFormat="1" ht="14.25" customHeight="1" spans="1:1">
      <c r="A1" s="19" t="s">
        <v>1147</v>
      </c>
    </row>
    <row r="2" s="11" customFormat="1" ht="28.7" customHeight="1" spans="1:3">
      <c r="A2" s="13" t="s">
        <v>1148</v>
      </c>
      <c r="B2" s="13"/>
      <c r="C2" s="13"/>
    </row>
    <row r="3" s="11" customFormat="1" ht="14.25" customHeight="1" spans="1:3">
      <c r="A3" s="19"/>
      <c r="B3" s="19"/>
      <c r="C3" s="14" t="s">
        <v>1117</v>
      </c>
    </row>
    <row r="4" s="11" customFormat="1" ht="19.9" customHeight="1" spans="1:3">
      <c r="A4" s="15" t="s">
        <v>1134</v>
      </c>
      <c r="B4" s="15" t="s">
        <v>855</v>
      </c>
      <c r="C4" s="15" t="s">
        <v>1135</v>
      </c>
    </row>
    <row r="5" s="11" customFormat="1" ht="25.7" customHeight="1" spans="1:3">
      <c r="A5" s="16" t="s">
        <v>1149</v>
      </c>
      <c r="B5" s="22"/>
      <c r="C5" s="22">
        <v>297.403123</v>
      </c>
    </row>
    <row r="6" s="11" customFormat="1" ht="25.7" customHeight="1" spans="1:3">
      <c r="A6" s="16" t="s">
        <v>1150</v>
      </c>
      <c r="B6" s="22">
        <v>358.6116</v>
      </c>
      <c r="C6" s="22"/>
    </row>
    <row r="7" s="11" customFormat="1" ht="25.7" customHeight="1" spans="1:3">
      <c r="A7" s="16" t="s">
        <v>1151</v>
      </c>
      <c r="B7" s="22"/>
      <c r="C7" s="22">
        <v>74.88</v>
      </c>
    </row>
    <row r="8" s="11" customFormat="1" ht="25.7" customHeight="1" spans="1:3">
      <c r="A8" s="16" t="s">
        <v>1152</v>
      </c>
      <c r="B8" s="22"/>
      <c r="C8" s="22">
        <v>22.038</v>
      </c>
    </row>
    <row r="9" s="11" customFormat="1" ht="25.7" customHeight="1" spans="1:3">
      <c r="A9" s="16" t="s">
        <v>1153</v>
      </c>
      <c r="B9" s="22"/>
      <c r="C9" s="22">
        <v>350.245123</v>
      </c>
    </row>
    <row r="10" s="11" customFormat="1" ht="25.7" customHeight="1" spans="1:3">
      <c r="A10" s="16" t="s">
        <v>1154</v>
      </c>
      <c r="B10" s="22">
        <v>0</v>
      </c>
      <c r="C10" s="22"/>
    </row>
    <row r="11" s="11" customFormat="1" ht="25.7" customHeight="1" spans="1:3">
      <c r="A11" s="16" t="s">
        <v>1155</v>
      </c>
      <c r="B11" s="22">
        <v>396.3816</v>
      </c>
      <c r="C11" s="22"/>
    </row>
  </sheetData>
  <mergeCells count="1">
    <mergeCell ref="A2:C2"/>
  </mergeCells>
  <pageMargins left="0.75" right="0.75" top="1" bottom="1" header="0.5" footer="0.5"/>
  <pageSetup paperSize="9" scale="93"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7"/>
  <sheetViews>
    <sheetView workbookViewId="0">
      <selection activeCell="J26" sqref="J26"/>
    </sheetView>
  </sheetViews>
  <sheetFormatPr defaultColWidth="10" defaultRowHeight="13.5" outlineLevelCol="2"/>
  <cols>
    <col min="1" max="1" width="31.6333333333333" style="11" customWidth="1"/>
    <col min="2" max="2" width="14.6333333333333" style="11" customWidth="1"/>
    <col min="3" max="3" width="39.775" style="11" customWidth="1"/>
    <col min="4" max="4" width="9.75" style="11" customWidth="1"/>
    <col min="5" max="16384" width="10" style="11"/>
  </cols>
  <sheetData>
    <row r="1" s="11" customFormat="1" ht="14.25" customHeight="1" spans="1:1">
      <c r="A1" s="12" t="s">
        <v>1156</v>
      </c>
    </row>
    <row r="2" s="11" customFormat="1" ht="28.7" customHeight="1" spans="1:3">
      <c r="A2" s="13" t="s">
        <v>1157</v>
      </c>
      <c r="B2" s="13"/>
      <c r="C2" s="13"/>
    </row>
    <row r="3" s="11" customFormat="1" ht="14.25" customHeight="1" spans="3:3">
      <c r="C3" s="14" t="s">
        <v>1117</v>
      </c>
    </row>
    <row r="4" s="11" customFormat="1" ht="21.95" customHeight="1" spans="1:3">
      <c r="A4" s="15" t="s">
        <v>1134</v>
      </c>
      <c r="B4" s="15" t="s">
        <v>1158</v>
      </c>
      <c r="C4" s="15" t="s">
        <v>1159</v>
      </c>
    </row>
    <row r="5" s="11" customFormat="1" ht="19.9" customHeight="1" spans="1:3">
      <c r="A5" s="20" t="s">
        <v>1160</v>
      </c>
      <c r="B5" s="17" t="s">
        <v>1161</v>
      </c>
      <c r="C5" s="18">
        <f>C6+C8</f>
        <v>75.95</v>
      </c>
    </row>
    <row r="6" s="11" customFormat="1" ht="19.9" customHeight="1" spans="1:3">
      <c r="A6" s="20" t="s">
        <v>1162</v>
      </c>
      <c r="B6" s="17" t="s">
        <v>1125</v>
      </c>
      <c r="C6" s="18">
        <v>1.07</v>
      </c>
    </row>
    <row r="7" s="11" customFormat="1" ht="22.7" customHeight="1" spans="1:3">
      <c r="A7" s="20" t="s">
        <v>1163</v>
      </c>
      <c r="B7" s="17" t="s">
        <v>1126</v>
      </c>
      <c r="C7" s="18">
        <v>1.07</v>
      </c>
    </row>
    <row r="8" s="11" customFormat="1" ht="19.9" customHeight="1" spans="1:3">
      <c r="A8" s="20" t="s">
        <v>1164</v>
      </c>
      <c r="B8" s="17" t="s">
        <v>1165</v>
      </c>
      <c r="C8" s="18">
        <v>74.88</v>
      </c>
    </row>
    <row r="9" s="11" customFormat="1" ht="22.7" customHeight="1" spans="1:3">
      <c r="A9" s="20" t="s">
        <v>1163</v>
      </c>
      <c r="B9" s="17" t="s">
        <v>1128</v>
      </c>
      <c r="C9" s="18">
        <v>64.88</v>
      </c>
    </row>
    <row r="10" s="11" customFormat="1" ht="19.9" customHeight="1" spans="1:3">
      <c r="A10" s="20" t="s">
        <v>1166</v>
      </c>
      <c r="B10" s="17" t="s">
        <v>1167</v>
      </c>
      <c r="C10" s="18">
        <f>C11+C12</f>
        <v>24.108</v>
      </c>
    </row>
    <row r="11" s="11" customFormat="1" ht="19.9" customHeight="1" spans="1:3">
      <c r="A11" s="20" t="s">
        <v>1162</v>
      </c>
      <c r="B11" s="17" t="s">
        <v>1168</v>
      </c>
      <c r="C11" s="18">
        <v>2.07</v>
      </c>
    </row>
    <row r="12" s="11" customFormat="1" ht="19.9" customHeight="1" spans="1:3">
      <c r="A12" s="20" t="s">
        <v>1164</v>
      </c>
      <c r="B12" s="17" t="s">
        <v>1169</v>
      </c>
      <c r="C12" s="18">
        <v>22.038</v>
      </c>
    </row>
    <row r="13" s="11" customFormat="1" ht="19.9" customHeight="1" spans="1:3">
      <c r="A13" s="20" t="s">
        <v>1170</v>
      </c>
      <c r="B13" s="17" t="s">
        <v>1171</v>
      </c>
      <c r="C13" s="18">
        <f>C14+C15</f>
        <v>19.237173</v>
      </c>
    </row>
    <row r="14" s="11" customFormat="1" ht="19.9" customHeight="1" spans="1:3">
      <c r="A14" s="20" t="s">
        <v>1162</v>
      </c>
      <c r="B14" s="17" t="s">
        <v>1172</v>
      </c>
      <c r="C14" s="18">
        <v>9.813757</v>
      </c>
    </row>
    <row r="15" s="11" customFormat="1" ht="19.9" customHeight="1" spans="1:3">
      <c r="A15" s="20" t="s">
        <v>1164</v>
      </c>
      <c r="B15" s="17" t="s">
        <v>1173</v>
      </c>
      <c r="C15" s="18">
        <v>9.423416</v>
      </c>
    </row>
    <row r="16" s="11" customFormat="1" ht="19.9" customHeight="1" spans="1:3">
      <c r="A16" s="20" t="s">
        <v>1174</v>
      </c>
      <c r="B16" s="17" t="s">
        <v>1175</v>
      </c>
      <c r="C16" s="18">
        <f>C17+C20</f>
        <v>43.4072</v>
      </c>
    </row>
    <row r="17" s="11" customFormat="1" ht="19.9" customHeight="1" spans="1:3">
      <c r="A17" s="20" t="s">
        <v>1162</v>
      </c>
      <c r="B17" s="17" t="s">
        <v>1176</v>
      </c>
      <c r="C17" s="18">
        <v>6.6692</v>
      </c>
    </row>
    <row r="18" s="11" customFormat="1" ht="19.9" customHeight="1" spans="1:3">
      <c r="A18" s="20" t="s">
        <v>1177</v>
      </c>
      <c r="B18" s="17"/>
      <c r="C18" s="21">
        <v>6</v>
      </c>
    </row>
    <row r="19" s="11" customFormat="1" ht="22.7" customHeight="1" spans="1:3">
      <c r="A19" s="20" t="s">
        <v>1178</v>
      </c>
      <c r="B19" s="17" t="s">
        <v>1179</v>
      </c>
      <c r="C19" s="18">
        <f>C17-C18</f>
        <v>0.6692</v>
      </c>
    </row>
    <row r="20" s="11" customFormat="1" ht="19.9" customHeight="1" spans="1:3">
      <c r="A20" s="20" t="s">
        <v>1164</v>
      </c>
      <c r="B20" s="17" t="s">
        <v>1180</v>
      </c>
      <c r="C20" s="18">
        <v>36.738</v>
      </c>
    </row>
    <row r="21" s="11" customFormat="1" ht="19.9" customHeight="1" spans="1:3">
      <c r="A21" s="20" t="s">
        <v>1177</v>
      </c>
      <c r="B21" s="17"/>
      <c r="C21" s="18">
        <v>33.39</v>
      </c>
    </row>
    <row r="22" s="11" customFormat="1" ht="22.7" customHeight="1" spans="1:3">
      <c r="A22" s="20" t="s">
        <v>1181</v>
      </c>
      <c r="B22" s="17" t="s">
        <v>1182</v>
      </c>
      <c r="C22" s="18">
        <f>C20-C21</f>
        <v>3.348</v>
      </c>
    </row>
    <row r="23" s="11" customFormat="1" ht="19.9" customHeight="1" spans="1:3">
      <c r="A23" s="20" t="s">
        <v>1183</v>
      </c>
      <c r="B23" s="17" t="s">
        <v>1184</v>
      </c>
      <c r="C23" s="18">
        <f>C24+C25</f>
        <v>20.362293</v>
      </c>
    </row>
    <row r="24" s="11" customFormat="1" ht="19.9" customHeight="1" spans="1:3">
      <c r="A24" s="20" t="s">
        <v>1162</v>
      </c>
      <c r="B24" s="17" t="s">
        <v>1185</v>
      </c>
      <c r="C24" s="18">
        <v>9.747665</v>
      </c>
    </row>
    <row r="25" s="11" customFormat="1" ht="19.9" customHeight="1" spans="1:3">
      <c r="A25" s="20" t="s">
        <v>1164</v>
      </c>
      <c r="B25" s="17" t="s">
        <v>1186</v>
      </c>
      <c r="C25" s="18">
        <v>10.614628</v>
      </c>
    </row>
    <row r="26" s="11" customFormat="1" ht="34.5" customHeight="1" spans="1:3">
      <c r="A26" s="19" t="s">
        <v>1187</v>
      </c>
      <c r="B26" s="19"/>
      <c r="C26" s="19"/>
    </row>
    <row r="27" s="11" customFormat="1" ht="14.25" customHeight="1"/>
  </sheetData>
  <mergeCells count="2">
    <mergeCell ref="A2:C2"/>
    <mergeCell ref="A26:C26"/>
  </mergeCells>
  <pageMargins left="0.75" right="0.75" top="1" bottom="1" header="0.5" footer="0.5"/>
  <pageSetup paperSize="9" scale="94"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G11" sqref="G11"/>
    </sheetView>
  </sheetViews>
  <sheetFormatPr defaultColWidth="10" defaultRowHeight="13.5" outlineLevelCol="3"/>
  <cols>
    <col min="1" max="1" width="29.1333333333333" style="11" customWidth="1"/>
    <col min="2" max="2" width="12.6333333333333" style="11" customWidth="1"/>
    <col min="3" max="3" width="39.225" style="11" customWidth="1"/>
    <col min="4" max="4" width="10.5" style="11"/>
    <col min="5" max="5" width="9.75" style="11" customWidth="1"/>
    <col min="6" max="16384" width="10" style="11"/>
  </cols>
  <sheetData>
    <row r="1" s="11" customFormat="1" ht="14.25" customHeight="1" spans="1:1">
      <c r="A1" s="12" t="s">
        <v>1188</v>
      </c>
    </row>
    <row r="2" s="11" customFormat="1" ht="18.75" customHeight="1" spans="1:3">
      <c r="A2" s="13" t="s">
        <v>1189</v>
      </c>
      <c r="B2" s="13"/>
      <c r="C2" s="13"/>
    </row>
    <row r="3" s="11" customFormat="1" ht="14.25" customHeight="1" spans="1:3">
      <c r="A3" s="14" t="s">
        <v>1117</v>
      </c>
      <c r="B3" s="14"/>
      <c r="C3" s="14"/>
    </row>
    <row r="4" s="11" customFormat="1" ht="34.5" customHeight="1" spans="1:3">
      <c r="A4" s="15" t="s">
        <v>989</v>
      </c>
      <c r="B4" s="15" t="s">
        <v>1123</v>
      </c>
      <c r="C4" s="15" t="s">
        <v>1159</v>
      </c>
    </row>
    <row r="5" s="11" customFormat="1" ht="34.5" customHeight="1" spans="1:4">
      <c r="A5" s="16" t="s">
        <v>1190</v>
      </c>
      <c r="B5" s="17" t="s">
        <v>1124</v>
      </c>
      <c r="C5" s="18">
        <f>C6+C7</f>
        <v>675.36658</v>
      </c>
      <c r="D5" s="19"/>
    </row>
    <row r="6" s="11" customFormat="1" ht="34.5" customHeight="1" spans="1:4">
      <c r="A6" s="16" t="s">
        <v>1191</v>
      </c>
      <c r="B6" s="17" t="s">
        <v>1125</v>
      </c>
      <c r="C6" s="18">
        <v>316.75498</v>
      </c>
      <c r="D6" s="19"/>
    </row>
    <row r="7" s="11" customFormat="1" ht="34.5" customHeight="1" spans="1:4">
      <c r="A7" s="16" t="s">
        <v>1192</v>
      </c>
      <c r="B7" s="17" t="s">
        <v>1126</v>
      </c>
      <c r="C7" s="18">
        <v>358.6116</v>
      </c>
      <c r="D7" s="19"/>
    </row>
    <row r="8" s="11" customFormat="1" ht="60" customHeight="1" spans="1:4">
      <c r="A8" s="16" t="s">
        <v>1193</v>
      </c>
      <c r="B8" s="17" t="s">
        <v>1127</v>
      </c>
      <c r="C8" s="18">
        <f>C9+C10</f>
        <v>0</v>
      </c>
      <c r="D8" s="19"/>
    </row>
    <row r="9" s="11" customFormat="1" ht="34.5" customHeight="1" spans="1:4">
      <c r="A9" s="16" t="s">
        <v>1191</v>
      </c>
      <c r="B9" s="17" t="s">
        <v>1128</v>
      </c>
      <c r="C9" s="18">
        <v>0</v>
      </c>
      <c r="D9" s="19"/>
    </row>
    <row r="10" s="11" customFormat="1" ht="34.5" customHeight="1" spans="1:4">
      <c r="A10" s="16" t="s">
        <v>1192</v>
      </c>
      <c r="B10" s="17" t="s">
        <v>1129</v>
      </c>
      <c r="C10" s="18">
        <v>0</v>
      </c>
      <c r="D10" s="19"/>
    </row>
    <row r="11" s="11" customFormat="1" ht="41.25" customHeight="1" spans="1:3">
      <c r="A11" s="19" t="s">
        <v>1194</v>
      </c>
      <c r="B11" s="19"/>
      <c r="C11" s="19"/>
    </row>
  </sheetData>
  <mergeCells count="3">
    <mergeCell ref="A2:C2"/>
    <mergeCell ref="A3:C3"/>
    <mergeCell ref="A11:C11"/>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G14" sqref="G14"/>
    </sheetView>
  </sheetViews>
  <sheetFormatPr defaultColWidth="9" defaultRowHeight="13.5" outlineLevelCol="5"/>
  <cols>
    <col min="1" max="1" width="6.63333333333333" style="1" customWidth="1"/>
    <col min="2" max="2" width="23.8833333333333" style="1" customWidth="1"/>
    <col min="3" max="3" width="15" style="1" customWidth="1"/>
    <col min="4" max="4" width="16.1333333333333" style="1" customWidth="1"/>
    <col min="5" max="5" width="12.75" style="1" customWidth="1"/>
    <col min="6" max="6" width="12.1333333333333" style="1" customWidth="1"/>
    <col min="7" max="16384" width="9" style="1"/>
  </cols>
  <sheetData>
    <row r="1" s="1" customFormat="1" ht="15.75" customHeight="1" spans="1:1">
      <c r="A1" s="1" t="s">
        <v>1195</v>
      </c>
    </row>
    <row r="2" s="1" customFormat="1" ht="26.25" customHeight="1" spans="1:6">
      <c r="A2" s="2" t="s">
        <v>1196</v>
      </c>
      <c r="B2" s="2"/>
      <c r="C2" s="2"/>
      <c r="D2" s="2"/>
      <c r="E2" s="2"/>
      <c r="F2" s="2"/>
    </row>
    <row r="3" s="1" customFormat="1" ht="16.5" customHeight="1" spans="2:6">
      <c r="B3" s="8"/>
      <c r="C3" s="8"/>
      <c r="D3" s="8"/>
      <c r="E3" s="8"/>
      <c r="F3" s="3" t="s">
        <v>1117</v>
      </c>
    </row>
    <row r="4" s="1" customFormat="1" ht="24" customHeight="1" spans="1:6">
      <c r="A4" s="4" t="s">
        <v>1197</v>
      </c>
      <c r="B4" s="4" t="s">
        <v>854</v>
      </c>
      <c r="C4" s="4" t="s">
        <v>1198</v>
      </c>
      <c r="D4" s="4" t="s">
        <v>1199</v>
      </c>
      <c r="E4" s="4" t="s">
        <v>1200</v>
      </c>
      <c r="F4" s="4" t="s">
        <v>1201</v>
      </c>
    </row>
    <row r="5" s="1" customFormat="1" ht="25.5" customHeight="1" spans="1:6">
      <c r="A5" s="5"/>
      <c r="B5" s="4" t="s">
        <v>913</v>
      </c>
      <c r="C5" s="9"/>
      <c r="D5" s="9"/>
      <c r="E5" s="9"/>
      <c r="F5" s="6">
        <f>SUM(F6:F8)</f>
        <v>0</v>
      </c>
    </row>
    <row r="6" s="1" customFormat="1" ht="25.5" customHeight="1" spans="1:6">
      <c r="A6" s="5">
        <v>1</v>
      </c>
      <c r="B6" s="5" t="s">
        <v>1202</v>
      </c>
      <c r="C6" s="9"/>
      <c r="D6" s="9"/>
      <c r="E6" s="9"/>
      <c r="F6" s="6"/>
    </row>
    <row r="7" s="1" customFormat="1" ht="24.75" customHeight="1" spans="1:6">
      <c r="A7" s="5">
        <v>2</v>
      </c>
      <c r="B7" s="10"/>
      <c r="C7" s="9"/>
      <c r="D7" s="9"/>
      <c r="E7" s="9"/>
      <c r="F7" s="6"/>
    </row>
    <row r="8" s="1" customFormat="1" ht="24.75" customHeight="1" spans="1:6">
      <c r="A8" s="5">
        <v>3</v>
      </c>
      <c r="B8" s="10"/>
      <c r="C8" s="9"/>
      <c r="D8" s="9"/>
      <c r="E8" s="9"/>
      <c r="F8" s="6"/>
    </row>
    <row r="9" s="1" customFormat="1" ht="61.5" customHeight="1" spans="1:6">
      <c r="A9" s="7" t="s">
        <v>1203</v>
      </c>
      <c r="B9" s="7"/>
      <c r="C9" s="7"/>
      <c r="D9" s="7"/>
      <c r="E9" s="7"/>
      <c r="F9" s="7"/>
    </row>
    <row r="10" spans="2:2">
      <c r="B10" s="1" t="s">
        <v>1204</v>
      </c>
    </row>
  </sheetData>
  <mergeCells count="2">
    <mergeCell ref="A2:F2"/>
    <mergeCell ref="A9:F9"/>
  </mergeCells>
  <pageMargins left="0.75" right="0.75" top="1" bottom="1" header="0.5" footer="0.5"/>
  <pageSetup paperSize="9" scale="93"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3"/>
  <sheetViews>
    <sheetView showZeros="0" zoomScaleSheetLayoutView="60" workbookViewId="0">
      <pane ySplit="4" topLeftCell="A5" activePane="bottomLeft" state="frozen"/>
      <selection/>
      <selection pane="bottomLeft" activeCell="K10" sqref="K10"/>
    </sheetView>
  </sheetViews>
  <sheetFormatPr defaultColWidth="9" defaultRowHeight="23" customHeight="1" outlineLevelCol="1"/>
  <cols>
    <col min="1" max="1" width="43.875" style="340" customWidth="1"/>
    <col min="2" max="2" width="16.25" style="341" customWidth="1"/>
    <col min="3" max="16384" width="9" style="340"/>
  </cols>
  <sheetData>
    <row r="1" customHeight="1" spans="1:1">
      <c r="A1" s="340" t="s">
        <v>38</v>
      </c>
    </row>
    <row r="2" customHeight="1" spans="1:2">
      <c r="A2" s="342" t="s">
        <v>39</v>
      </c>
      <c r="B2" s="343"/>
    </row>
    <row r="3" customHeight="1" spans="1:2">
      <c r="A3" s="286"/>
      <c r="B3" s="344" t="s">
        <v>40</v>
      </c>
    </row>
    <row r="4" customHeight="1" spans="1:2">
      <c r="A4" s="345" t="s">
        <v>41</v>
      </c>
      <c r="B4" s="346" t="s">
        <v>42</v>
      </c>
    </row>
    <row r="5" customFormat="1" customHeight="1" spans="1:2">
      <c r="A5" s="347" t="s">
        <v>43</v>
      </c>
      <c r="B5" s="348">
        <f>B6+B22</f>
        <v>1299354</v>
      </c>
    </row>
    <row r="6" s="136" customFormat="1" customHeight="1" spans="1:2">
      <c r="A6" s="349" t="s">
        <v>44</v>
      </c>
      <c r="B6" s="350">
        <f>SUM(B7:B21)-B11</f>
        <v>601354</v>
      </c>
    </row>
    <row r="7" s="327" customFormat="1" customHeight="1" spans="1:2">
      <c r="A7" s="336" t="s">
        <v>45</v>
      </c>
      <c r="B7" s="351">
        <v>129445</v>
      </c>
    </row>
    <row r="8" s="327" customFormat="1" customHeight="1" spans="1:2">
      <c r="A8" s="336" t="s">
        <v>46</v>
      </c>
      <c r="B8" s="351">
        <v>39009</v>
      </c>
    </row>
    <row r="9" s="327" customFormat="1" customHeight="1" spans="1:2">
      <c r="A9" s="336" t="s">
        <v>47</v>
      </c>
      <c r="B9" s="351">
        <v>6597</v>
      </c>
    </row>
    <row r="10" s="327" customFormat="1" customHeight="1" spans="1:2">
      <c r="A10" s="352" t="s">
        <v>48</v>
      </c>
      <c r="B10" s="351">
        <v>11012</v>
      </c>
    </row>
    <row r="11" s="327" customFormat="1" customHeight="1" spans="1:2">
      <c r="A11" s="352" t="s">
        <v>49</v>
      </c>
      <c r="B11" s="351">
        <v>0</v>
      </c>
    </row>
    <row r="12" s="327" customFormat="1" customHeight="1" spans="1:2">
      <c r="A12" s="352" t="s">
        <v>50</v>
      </c>
      <c r="B12" s="351">
        <v>34492</v>
      </c>
    </row>
    <row r="13" s="327" customFormat="1" customHeight="1" spans="1:2">
      <c r="A13" s="352" t="s">
        <v>51</v>
      </c>
      <c r="B13" s="351">
        <v>73219</v>
      </c>
    </row>
    <row r="14" s="327" customFormat="1" customHeight="1" spans="1:2">
      <c r="A14" s="352" t="s">
        <v>52</v>
      </c>
      <c r="B14" s="351">
        <v>42187</v>
      </c>
    </row>
    <row r="15" s="327" customFormat="1" customHeight="1" spans="1:2">
      <c r="A15" s="352" t="s">
        <v>53</v>
      </c>
      <c r="B15" s="351">
        <v>140725</v>
      </c>
    </row>
    <row r="16" s="327" customFormat="1" customHeight="1" spans="1:2">
      <c r="A16" s="352" t="s">
        <v>54</v>
      </c>
      <c r="B16" s="351">
        <v>15600</v>
      </c>
    </row>
    <row r="17" s="327" customFormat="1" customHeight="1" spans="1:2">
      <c r="A17" s="352" t="s">
        <v>55</v>
      </c>
      <c r="B17" s="351">
        <v>4047</v>
      </c>
    </row>
    <row r="18" s="327" customFormat="1" customHeight="1" spans="1:2">
      <c r="A18" s="352" t="s">
        <v>56</v>
      </c>
      <c r="B18" s="351">
        <v>18070</v>
      </c>
    </row>
    <row r="19" s="327" customFormat="1" customHeight="1" spans="1:2">
      <c r="A19" s="352" t="s">
        <v>57</v>
      </c>
      <c r="B19" s="351">
        <v>67525</v>
      </c>
    </row>
    <row r="20" s="327" customFormat="1" customHeight="1" spans="1:2">
      <c r="A20" s="352" t="s">
        <v>58</v>
      </c>
      <c r="B20" s="351">
        <v>19364</v>
      </c>
    </row>
    <row r="21" s="327" customFormat="1" customHeight="1" spans="1:2">
      <c r="A21" s="352" t="s">
        <v>59</v>
      </c>
      <c r="B21" s="351">
        <v>62</v>
      </c>
    </row>
    <row r="22" s="327" customFormat="1" customHeight="1" spans="1:2">
      <c r="A22" s="353" t="s">
        <v>60</v>
      </c>
      <c r="B22" s="354">
        <f>B23+B30+B31+B32+B33+B34+B35+B36</f>
        <v>698000</v>
      </c>
    </row>
    <row r="23" s="327" customFormat="1" customHeight="1" spans="1:2">
      <c r="A23" s="336" t="s">
        <v>61</v>
      </c>
      <c r="B23" s="355">
        <f>SUM(B24:B29)</f>
        <v>16800</v>
      </c>
    </row>
    <row r="24" s="327" customFormat="1" customHeight="1" spans="1:2">
      <c r="A24" s="336" t="s">
        <v>62</v>
      </c>
      <c r="B24" s="351">
        <v>13000</v>
      </c>
    </row>
    <row r="25" s="327" customFormat="1" customHeight="1" spans="1:2">
      <c r="A25" s="336" t="s">
        <v>63</v>
      </c>
      <c r="B25" s="351">
        <v>3800</v>
      </c>
    </row>
    <row r="26" s="327" customFormat="1" customHeight="1" spans="1:2">
      <c r="A26" s="336" t="s">
        <v>64</v>
      </c>
      <c r="B26" s="351">
        <v>0</v>
      </c>
    </row>
    <row r="27" s="327" customFormat="1" customHeight="1" spans="1:2">
      <c r="A27" s="356" t="s">
        <v>65</v>
      </c>
      <c r="B27" s="351">
        <v>0</v>
      </c>
    </row>
    <row r="28" s="327" customFormat="1" customHeight="1" spans="1:2">
      <c r="A28" s="356" t="s">
        <v>66</v>
      </c>
      <c r="B28" s="351"/>
    </row>
    <row r="29" s="327" customFormat="1" customHeight="1" spans="1:2">
      <c r="A29" s="356" t="s">
        <v>67</v>
      </c>
      <c r="B29" s="351">
        <v>0</v>
      </c>
    </row>
    <row r="30" s="327" customFormat="1" customHeight="1" spans="1:2">
      <c r="A30" s="336" t="s">
        <v>68</v>
      </c>
      <c r="B30" s="351">
        <v>4999</v>
      </c>
    </row>
    <row r="31" s="327" customFormat="1" customHeight="1" spans="1:2">
      <c r="A31" s="336" t="s">
        <v>69</v>
      </c>
      <c r="B31" s="351">
        <v>12373</v>
      </c>
    </row>
    <row r="32" s="327" customFormat="1" customHeight="1" spans="1:2">
      <c r="A32" s="336" t="s">
        <v>70</v>
      </c>
      <c r="B32" s="351">
        <v>0</v>
      </c>
    </row>
    <row r="33" s="327" customFormat="1" customHeight="1" spans="1:2">
      <c r="A33" s="357" t="s">
        <v>71</v>
      </c>
      <c r="B33" s="351">
        <v>663770</v>
      </c>
    </row>
    <row r="34" s="327" customFormat="1" customHeight="1" spans="1:2">
      <c r="A34" s="357" t="s">
        <v>72</v>
      </c>
      <c r="B34" s="351">
        <v>0</v>
      </c>
    </row>
    <row r="35" s="327" customFormat="1" customHeight="1" spans="1:2">
      <c r="A35" s="357" t="s">
        <v>73</v>
      </c>
      <c r="B35" s="351">
        <v>51</v>
      </c>
    </row>
    <row r="36" s="327" customFormat="1" customHeight="1" spans="1:2">
      <c r="A36" s="336" t="s">
        <v>74</v>
      </c>
      <c r="B36" s="351">
        <v>7</v>
      </c>
    </row>
    <row r="37" s="327" customFormat="1" customHeight="1" spans="1:2">
      <c r="A37" s="353" t="s">
        <v>75</v>
      </c>
      <c r="B37" s="354"/>
    </row>
    <row r="38" customHeight="1" spans="1:2">
      <c r="A38" s="353" t="s">
        <v>76</v>
      </c>
      <c r="B38" s="351">
        <f>B39+B40+B55+B56</f>
        <v>229897</v>
      </c>
    </row>
    <row r="39" customHeight="1" spans="1:2">
      <c r="A39" s="336" t="s">
        <v>77</v>
      </c>
      <c r="B39" s="351">
        <v>50472</v>
      </c>
    </row>
    <row r="40" customHeight="1" spans="1:2">
      <c r="A40" s="336" t="s">
        <v>78</v>
      </c>
      <c r="B40" s="351">
        <v>176927</v>
      </c>
    </row>
    <row r="41" customHeight="1" spans="1:2">
      <c r="A41" s="336" t="s">
        <v>79</v>
      </c>
      <c r="B41" s="351">
        <v>0</v>
      </c>
    </row>
    <row r="42" customHeight="1" spans="1:2">
      <c r="A42" s="336" t="s">
        <v>80</v>
      </c>
      <c r="B42" s="351">
        <v>3163</v>
      </c>
    </row>
    <row r="43" customHeight="1" spans="1:2">
      <c r="A43" s="336" t="s">
        <v>81</v>
      </c>
      <c r="B43" s="351">
        <v>0</v>
      </c>
    </row>
    <row r="44" customHeight="1" spans="1:2">
      <c r="A44" s="336" t="s">
        <v>82</v>
      </c>
      <c r="B44" s="351">
        <v>0</v>
      </c>
    </row>
    <row r="45" customHeight="1" spans="1:2">
      <c r="A45" s="336" t="s">
        <v>83</v>
      </c>
      <c r="B45" s="351">
        <v>0</v>
      </c>
    </row>
    <row r="46" customHeight="1" spans="1:2">
      <c r="A46" s="336" t="s">
        <v>84</v>
      </c>
      <c r="B46" s="351">
        <v>949</v>
      </c>
    </row>
    <row r="47" customHeight="1" spans="1:2">
      <c r="A47" s="336" t="s">
        <v>85</v>
      </c>
      <c r="B47" s="351">
        <v>1360</v>
      </c>
    </row>
    <row r="48" customHeight="1" spans="1:2">
      <c r="A48" s="336" t="s">
        <v>86</v>
      </c>
      <c r="B48" s="351">
        <v>82</v>
      </c>
    </row>
    <row r="49" customHeight="1" spans="1:2">
      <c r="A49" s="336" t="s">
        <v>87</v>
      </c>
      <c r="B49" s="351">
        <v>120</v>
      </c>
    </row>
    <row r="50" customHeight="1" spans="1:2">
      <c r="A50" s="336" t="s">
        <v>88</v>
      </c>
      <c r="B50" s="351">
        <v>0</v>
      </c>
    </row>
    <row r="51" customHeight="1" spans="1:2">
      <c r="A51" s="336" t="s">
        <v>89</v>
      </c>
      <c r="B51" s="351">
        <v>0</v>
      </c>
    </row>
    <row r="52" customHeight="1" spans="1:2">
      <c r="A52" s="336" t="s">
        <v>90</v>
      </c>
      <c r="B52" s="351">
        <v>15860</v>
      </c>
    </row>
    <row r="53" customHeight="1" spans="1:2">
      <c r="A53" s="336" t="s">
        <v>91</v>
      </c>
      <c r="B53" s="351">
        <v>26325</v>
      </c>
    </row>
    <row r="54" customHeight="1" spans="1:2">
      <c r="A54" s="336" t="s">
        <v>92</v>
      </c>
      <c r="B54" s="351">
        <v>129068</v>
      </c>
    </row>
    <row r="55" customHeight="1" spans="1:2">
      <c r="A55" s="336" t="s">
        <v>93</v>
      </c>
      <c r="B55" s="351">
        <v>0</v>
      </c>
    </row>
    <row r="56" customHeight="1" spans="1:2">
      <c r="A56" s="336" t="s">
        <v>94</v>
      </c>
      <c r="B56" s="351">
        <v>2498</v>
      </c>
    </row>
    <row r="57" customHeight="1" spans="1:2">
      <c r="A57" s="358" t="s">
        <v>95</v>
      </c>
      <c r="B57" s="351">
        <v>68265</v>
      </c>
    </row>
    <row r="58" customHeight="1" spans="1:2">
      <c r="A58" s="358" t="s">
        <v>96</v>
      </c>
      <c r="B58" s="351">
        <v>3108</v>
      </c>
    </row>
    <row r="59" customHeight="1" spans="1:2">
      <c r="A59" s="358" t="s">
        <v>97</v>
      </c>
      <c r="B59" s="351">
        <v>50334</v>
      </c>
    </row>
    <row r="60" customHeight="1" spans="1:2">
      <c r="A60" s="358" t="s">
        <v>98</v>
      </c>
      <c r="B60" s="351">
        <v>60000</v>
      </c>
    </row>
    <row r="61" customHeight="1" spans="1:2">
      <c r="A61" s="358" t="s">
        <v>99</v>
      </c>
      <c r="B61" s="351">
        <v>0</v>
      </c>
    </row>
    <row r="62" customHeight="1" spans="1:2">
      <c r="A62" s="359" t="s">
        <v>100</v>
      </c>
      <c r="B62" s="360">
        <v>0</v>
      </c>
    </row>
    <row r="63" customHeight="1" spans="1:2">
      <c r="A63" s="361" t="s">
        <v>101</v>
      </c>
      <c r="B63" s="362">
        <f>B5+B38+B57+B58+B59+B60+B61+B62</f>
        <v>1710958</v>
      </c>
    </row>
  </sheetData>
  <mergeCells count="1">
    <mergeCell ref="A2:B2"/>
  </mergeCells>
  <printOptions horizontalCentered="1"/>
  <pageMargins left="0.468055555555556" right="0.468055555555556" top="0.196527777777778" bottom="0.0743055555555556" header="0.310416666666667" footer="0.310416666666667"/>
  <pageSetup paperSize="9" scale="80" orientation="portrait"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8"/>
  <sheetViews>
    <sheetView workbookViewId="0">
      <selection activeCell="F13" sqref="F13"/>
    </sheetView>
  </sheetViews>
  <sheetFormatPr defaultColWidth="9" defaultRowHeight="13.5" outlineLevelCol="1"/>
  <cols>
    <col min="1" max="1" width="35.5" style="1" customWidth="1"/>
    <col min="2" max="2" width="52.25" style="1" customWidth="1"/>
    <col min="3" max="16384" width="9" style="1"/>
  </cols>
  <sheetData>
    <row r="1" s="1" customFormat="1" ht="15.75" customHeight="1" spans="1:1">
      <c r="A1" s="1" t="s">
        <v>1205</v>
      </c>
    </row>
    <row r="2" s="1" customFormat="1" ht="26.25" customHeight="1" spans="1:2">
      <c r="A2" s="2" t="s">
        <v>1206</v>
      </c>
      <c r="B2" s="2"/>
    </row>
    <row r="3" s="1" customFormat="1" ht="16.5" customHeight="1" spans="2:2">
      <c r="B3" s="3" t="s">
        <v>1117</v>
      </c>
    </row>
    <row r="4" s="1" customFormat="1" ht="24" customHeight="1" spans="1:2">
      <c r="A4" s="4" t="s">
        <v>1207</v>
      </c>
      <c r="B4" s="4" t="s">
        <v>1208</v>
      </c>
    </row>
    <row r="5" s="1" customFormat="1" ht="25.5" customHeight="1" spans="1:2">
      <c r="A5" s="5" t="s">
        <v>913</v>
      </c>
      <c r="B5" s="6" t="s">
        <v>1209</v>
      </c>
    </row>
    <row r="6" s="1" customFormat="1" ht="25.5" customHeight="1" spans="1:2">
      <c r="A6" s="5" t="s">
        <v>1210</v>
      </c>
      <c r="B6" s="6"/>
    </row>
    <row r="7" s="1" customFormat="1" ht="25.5" customHeight="1" spans="1:2">
      <c r="A7" s="5" t="s">
        <v>1211</v>
      </c>
      <c r="B7" s="6"/>
    </row>
    <row r="8" s="1" customFormat="1" ht="25.5" customHeight="1" spans="1:2">
      <c r="A8" s="5" t="s">
        <v>1212</v>
      </c>
      <c r="B8" s="6"/>
    </row>
    <row r="9" s="1" customFormat="1" ht="25.5" customHeight="1" spans="1:2">
      <c r="A9" s="5" t="s">
        <v>1213</v>
      </c>
      <c r="B9" s="6"/>
    </row>
    <row r="10" s="1" customFormat="1" ht="25.5" customHeight="1" spans="1:2">
      <c r="A10" s="5" t="s">
        <v>1214</v>
      </c>
      <c r="B10" s="6"/>
    </row>
    <row r="11" s="1" customFormat="1" ht="25.5" customHeight="1" spans="1:2">
      <c r="A11" s="5" t="s">
        <v>1215</v>
      </c>
      <c r="B11" s="6"/>
    </row>
    <row r="12" s="1" customFormat="1" ht="25.5" customHeight="1" spans="1:2">
      <c r="A12" s="5" t="s">
        <v>1216</v>
      </c>
      <c r="B12" s="6"/>
    </row>
    <row r="13" s="1" customFormat="1" ht="25.5" customHeight="1" spans="1:2">
      <c r="A13" s="5" t="s">
        <v>1217</v>
      </c>
      <c r="B13" s="6"/>
    </row>
    <row r="14" s="1" customFormat="1" ht="25.5" customHeight="1" spans="1:2">
      <c r="A14" s="5" t="s">
        <v>1218</v>
      </c>
      <c r="B14" s="6"/>
    </row>
    <row r="15" s="1" customFormat="1" ht="25.5" customHeight="1" spans="1:2">
      <c r="A15" s="5" t="s">
        <v>1219</v>
      </c>
      <c r="B15" s="6"/>
    </row>
    <row r="16" s="1" customFormat="1" ht="24.75" customHeight="1" spans="1:2">
      <c r="A16" s="5" t="s">
        <v>1220</v>
      </c>
      <c r="B16" s="6"/>
    </row>
    <row r="17" s="1" customFormat="1" ht="24.75" customHeight="1" spans="1:2">
      <c r="A17" s="5" t="s">
        <v>1221</v>
      </c>
      <c r="B17" s="6"/>
    </row>
    <row r="18" s="1" customFormat="1" ht="27" customHeight="1" spans="1:2">
      <c r="A18" s="7" t="s">
        <v>1222</v>
      </c>
      <c r="B18" s="7"/>
    </row>
  </sheetData>
  <mergeCells count="2">
    <mergeCell ref="A2:B2"/>
    <mergeCell ref="A18:B18"/>
  </mergeCells>
  <pageMargins left="0.75" right="0.75" top="1" bottom="1" header="0.5" footer="0.5"/>
  <pageSetup paperSize="9" scale="92"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zoomScaleSheetLayoutView="60" workbookViewId="0">
      <pane ySplit="4" topLeftCell="A5" activePane="bottomLeft" state="frozen"/>
      <selection/>
      <selection pane="bottomLeft" activeCell="K10" sqref="K10"/>
    </sheetView>
  </sheetViews>
  <sheetFormatPr defaultColWidth="9" defaultRowHeight="19" customHeight="1" outlineLevelCol="1"/>
  <cols>
    <col min="1" max="1" width="37.625" style="327" customWidth="1"/>
    <col min="2" max="2" width="16.375" style="328" customWidth="1"/>
    <col min="3" max="248" width="9" style="326"/>
    <col min="249" max="16384" width="9" style="327"/>
  </cols>
  <sheetData>
    <row r="1" customHeight="1" spans="1:1">
      <c r="A1" s="327" t="s">
        <v>102</v>
      </c>
    </row>
    <row r="2" s="326" customFormat="1" customHeight="1" spans="1:2">
      <c r="A2" s="207" t="s">
        <v>103</v>
      </c>
      <c r="B2" s="329"/>
    </row>
    <row r="3" s="326" customFormat="1" customHeight="1" spans="1:2">
      <c r="A3" s="330"/>
      <c r="B3" s="331" t="s">
        <v>40</v>
      </c>
    </row>
    <row r="4" s="326" customFormat="1" customHeight="1" spans="1:2">
      <c r="A4" s="332" t="s">
        <v>104</v>
      </c>
      <c r="B4" s="333" t="s">
        <v>105</v>
      </c>
    </row>
    <row r="5" s="326" customFormat="1" customHeight="1" spans="1:2">
      <c r="A5" s="334" t="s">
        <v>106</v>
      </c>
      <c r="B5" s="335">
        <f>SUM(B6:B30)</f>
        <v>1420856</v>
      </c>
    </row>
    <row r="6" s="326" customFormat="1" customHeight="1" spans="1:2">
      <c r="A6" s="336" t="s">
        <v>107</v>
      </c>
      <c r="B6" s="337">
        <v>176473</v>
      </c>
    </row>
    <row r="7" s="326" customFormat="1" customHeight="1" spans="1:2">
      <c r="A7" s="336" t="s">
        <v>108</v>
      </c>
      <c r="B7" s="337">
        <v>3171</v>
      </c>
    </row>
    <row r="8" s="326" customFormat="1" customHeight="1" spans="1:2">
      <c r="A8" s="336" t="s">
        <v>109</v>
      </c>
      <c r="B8" s="337">
        <v>39605</v>
      </c>
    </row>
    <row r="9" s="326" customFormat="1" customHeight="1" spans="1:2">
      <c r="A9" s="336" t="s">
        <v>110</v>
      </c>
      <c r="B9" s="337">
        <v>118638</v>
      </c>
    </row>
    <row r="10" s="326" customFormat="1" customHeight="1" spans="1:2">
      <c r="A10" s="336" t="s">
        <v>111</v>
      </c>
      <c r="B10" s="337">
        <v>58329</v>
      </c>
    </row>
    <row r="11" s="326" customFormat="1" customHeight="1" spans="1:2">
      <c r="A11" s="336" t="s">
        <v>112</v>
      </c>
      <c r="B11" s="337">
        <v>4513</v>
      </c>
    </row>
    <row r="12" s="326" customFormat="1" customHeight="1" spans="1:2">
      <c r="A12" s="336" t="s">
        <v>113</v>
      </c>
      <c r="B12" s="337">
        <v>74295</v>
      </c>
    </row>
    <row r="13" s="326" customFormat="1" customHeight="1" spans="1:2">
      <c r="A13" s="336" t="s">
        <v>114</v>
      </c>
      <c r="B13" s="337">
        <v>53193</v>
      </c>
    </row>
    <row r="14" s="326" customFormat="1" customHeight="1" spans="1:2">
      <c r="A14" s="336" t="s">
        <v>115</v>
      </c>
      <c r="B14" s="337">
        <v>57552</v>
      </c>
    </row>
    <row r="15" s="326" customFormat="1" customHeight="1" spans="1:2">
      <c r="A15" s="336" t="s">
        <v>116</v>
      </c>
      <c r="B15" s="337">
        <v>532976</v>
      </c>
    </row>
    <row r="16" s="326" customFormat="1" customHeight="1" spans="1:2">
      <c r="A16" s="336" t="s">
        <v>117</v>
      </c>
      <c r="B16" s="337">
        <v>86436</v>
      </c>
    </row>
    <row r="17" s="326" customFormat="1" customHeight="1" spans="1:2">
      <c r="A17" s="336" t="s">
        <v>118</v>
      </c>
      <c r="B17" s="337">
        <v>36952</v>
      </c>
    </row>
    <row r="18" s="326" customFormat="1" customHeight="1" spans="1:2">
      <c r="A18" s="336" t="s">
        <v>119</v>
      </c>
      <c r="B18" s="337">
        <v>4800</v>
      </c>
    </row>
    <row r="19" s="326" customFormat="1" customHeight="1" spans="1:2">
      <c r="A19" s="336" t="s">
        <v>120</v>
      </c>
      <c r="B19" s="337">
        <v>7720</v>
      </c>
    </row>
    <row r="20" s="326" customFormat="1" customHeight="1" spans="1:2">
      <c r="A20" s="336" t="s">
        <v>121</v>
      </c>
      <c r="B20" s="337">
        <v>0</v>
      </c>
    </row>
    <row r="21" s="326" customFormat="1" customHeight="1" spans="1:2">
      <c r="A21" s="336" t="s">
        <v>122</v>
      </c>
      <c r="B21" s="337">
        <v>0</v>
      </c>
    </row>
    <row r="22" s="326" customFormat="1" customHeight="1" spans="1:2">
      <c r="A22" s="336" t="s">
        <v>123</v>
      </c>
      <c r="B22" s="337">
        <v>21326</v>
      </c>
    </row>
    <row r="23" s="326" customFormat="1" customHeight="1" spans="1:2">
      <c r="A23" s="336" t="s">
        <v>124</v>
      </c>
      <c r="B23" s="337">
        <v>10120</v>
      </c>
    </row>
    <row r="24" s="326" customFormat="1" customHeight="1" spans="1:2">
      <c r="A24" s="336" t="s">
        <v>125</v>
      </c>
      <c r="B24" s="337">
        <v>319</v>
      </c>
    </row>
    <row r="25" s="326" customFormat="1" customHeight="1" spans="1:2">
      <c r="A25" s="336" t="s">
        <v>126</v>
      </c>
      <c r="B25" s="337">
        <v>13722</v>
      </c>
    </row>
    <row r="26" s="326" customFormat="1" customHeight="1" spans="1:2">
      <c r="A26" s="336" t="s">
        <v>127</v>
      </c>
      <c r="B26" s="337">
        <v>16200</v>
      </c>
    </row>
    <row r="27" s="326" customFormat="1" customHeight="1" spans="1:2">
      <c r="A27" s="336" t="s">
        <v>128</v>
      </c>
      <c r="B27" s="337">
        <v>500</v>
      </c>
    </row>
    <row r="28" s="326" customFormat="1" customHeight="1" spans="1:2">
      <c r="A28" s="336" t="s">
        <v>129</v>
      </c>
      <c r="B28" s="337">
        <v>0</v>
      </c>
    </row>
    <row r="29" s="326" customFormat="1" customHeight="1" spans="1:2">
      <c r="A29" s="336" t="s">
        <v>130</v>
      </c>
      <c r="B29" s="337">
        <v>103016</v>
      </c>
    </row>
    <row r="30" s="326" customFormat="1" customHeight="1" spans="1:2">
      <c r="A30" s="336" t="s">
        <v>131</v>
      </c>
      <c r="B30" s="337">
        <v>1000</v>
      </c>
    </row>
    <row r="31" s="326" customFormat="1" customHeight="1" spans="1:2">
      <c r="A31" s="247" t="s">
        <v>132</v>
      </c>
      <c r="B31" s="337">
        <v>0</v>
      </c>
    </row>
    <row r="32" s="326" customFormat="1" customHeight="1" spans="1:2">
      <c r="A32" s="247" t="s">
        <v>133</v>
      </c>
      <c r="B32" s="337">
        <v>216089</v>
      </c>
    </row>
    <row r="33" s="326" customFormat="1" customHeight="1" spans="1:2">
      <c r="A33" s="247" t="s">
        <v>134</v>
      </c>
      <c r="B33" s="337">
        <v>5962</v>
      </c>
    </row>
    <row r="34" customHeight="1" spans="1:2">
      <c r="A34" s="247" t="s">
        <v>135</v>
      </c>
      <c r="B34" s="337">
        <v>1359</v>
      </c>
    </row>
    <row r="35" customHeight="1" spans="1:2">
      <c r="A35" s="247" t="s">
        <v>136</v>
      </c>
      <c r="B35" s="337">
        <v>0</v>
      </c>
    </row>
    <row r="36" customHeight="1" spans="1:2">
      <c r="A36" s="247" t="s">
        <v>137</v>
      </c>
      <c r="B36" s="337">
        <v>0</v>
      </c>
    </row>
    <row r="37" customHeight="1" spans="1:2">
      <c r="A37" s="247" t="s">
        <v>138</v>
      </c>
      <c r="B37" s="337">
        <v>66692</v>
      </c>
    </row>
    <row r="38" customHeight="1" spans="1:2">
      <c r="A38" s="338" t="s">
        <v>139</v>
      </c>
      <c r="B38" s="339">
        <f>B5+B31+B32+B33+B34+B35+B36+B37</f>
        <v>1710958</v>
      </c>
    </row>
  </sheetData>
  <mergeCells count="1">
    <mergeCell ref="A2:B2"/>
  </mergeCells>
  <printOptions horizontalCentered="1"/>
  <pageMargins left="0.47" right="0.47" top="0.59" bottom="0.47" header="0.31" footer="0.31"/>
  <pageSetup paperSize="9" scale="80"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29"/>
  <sheetViews>
    <sheetView workbookViewId="0">
      <pane ySplit="4" topLeftCell="A5" activePane="bottomLeft" state="frozen"/>
      <selection/>
      <selection pane="bottomLeft" activeCell="K10" sqref="K10"/>
    </sheetView>
  </sheetViews>
  <sheetFormatPr defaultColWidth="9" defaultRowHeight="17" customHeight="1"/>
  <cols>
    <col min="1" max="1" width="17.375" style="235" customWidth="1"/>
    <col min="2" max="2" width="37.625" style="183" customWidth="1"/>
    <col min="3" max="3" width="16.375" style="287" customWidth="1"/>
    <col min="4" max="16384" width="9" style="183"/>
  </cols>
  <sheetData>
    <row r="1" customHeight="1" spans="1:1">
      <c r="A1" s="288" t="s">
        <v>140</v>
      </c>
    </row>
    <row r="2" s="183" customFormat="1" ht="19" customHeight="1" spans="1:3">
      <c r="A2" s="237" t="s">
        <v>141</v>
      </c>
      <c r="B2" s="237"/>
      <c r="C2" s="237"/>
    </row>
    <row r="3" s="286" customFormat="1" ht="21" customHeight="1" spans="1:21">
      <c r="A3" s="25"/>
      <c r="C3" s="289" t="s">
        <v>142</v>
      </c>
      <c r="D3" s="183"/>
      <c r="E3" s="183"/>
      <c r="F3" s="183"/>
      <c r="G3" s="183"/>
      <c r="H3" s="183"/>
      <c r="I3" s="183"/>
      <c r="J3" s="183"/>
      <c r="K3" s="183"/>
      <c r="L3" s="183"/>
      <c r="M3" s="183"/>
      <c r="N3" s="183"/>
      <c r="O3" s="183"/>
      <c r="P3" s="183"/>
      <c r="Q3" s="183"/>
      <c r="R3" s="183"/>
      <c r="S3" s="183"/>
      <c r="T3" s="183"/>
      <c r="U3" s="183"/>
    </row>
    <row r="4" customHeight="1" spans="1:3">
      <c r="A4" s="290" t="s">
        <v>143</v>
      </c>
      <c r="B4" s="291" t="s">
        <v>144</v>
      </c>
      <c r="C4" s="290" t="s">
        <v>105</v>
      </c>
    </row>
    <row r="5" customHeight="1" spans="1:3">
      <c r="A5" s="292">
        <v>201</v>
      </c>
      <c r="B5" s="293" t="s">
        <v>145</v>
      </c>
      <c r="C5" s="294">
        <f>C6+C16+C23+C32+C39+C46+C54+C57+C63+C70+C77+C79+C82+C84+C87+C92+C97+C103+C107+C110+C117+C122+C127+C140+C143+C147</f>
        <v>176473</v>
      </c>
    </row>
    <row r="6" customHeight="1" spans="1:3">
      <c r="A6" s="295">
        <v>20101</v>
      </c>
      <c r="B6" s="296" t="s">
        <v>146</v>
      </c>
      <c r="C6" s="297">
        <f>SUM(C7:C15)</f>
        <v>1944</v>
      </c>
    </row>
    <row r="7" customHeight="1" spans="1:3">
      <c r="A7" s="298">
        <v>2010101</v>
      </c>
      <c r="B7" s="299" t="s">
        <v>147</v>
      </c>
      <c r="C7" s="297">
        <v>788</v>
      </c>
    </row>
    <row r="8" customHeight="1" spans="1:3">
      <c r="A8" s="298">
        <v>2010102</v>
      </c>
      <c r="B8" s="299" t="s">
        <v>148</v>
      </c>
      <c r="C8" s="300">
        <v>808</v>
      </c>
    </row>
    <row r="9" customHeight="1" spans="1:3">
      <c r="A9" s="298">
        <v>2010103</v>
      </c>
      <c r="B9" s="299" t="s">
        <v>149</v>
      </c>
      <c r="C9" s="297">
        <v>0</v>
      </c>
    </row>
    <row r="10" customHeight="1" spans="1:3">
      <c r="A10" s="298">
        <v>2010104</v>
      </c>
      <c r="B10" s="299" t="s">
        <v>150</v>
      </c>
      <c r="C10" s="297">
        <v>125</v>
      </c>
    </row>
    <row r="11" customHeight="1" spans="1:3">
      <c r="A11" s="298">
        <v>2010105</v>
      </c>
      <c r="B11" s="299" t="s">
        <v>151</v>
      </c>
      <c r="C11" s="297">
        <v>0</v>
      </c>
    </row>
    <row r="12" customHeight="1" spans="1:3">
      <c r="A12" s="298">
        <v>2010106</v>
      </c>
      <c r="B12" s="299" t="s">
        <v>152</v>
      </c>
      <c r="C12" s="297">
        <v>0</v>
      </c>
    </row>
    <row r="13" customHeight="1" spans="1:3">
      <c r="A13" s="298">
        <v>2010108</v>
      </c>
      <c r="B13" s="299" t="s">
        <v>153</v>
      </c>
      <c r="C13" s="297">
        <v>192</v>
      </c>
    </row>
    <row r="14" customHeight="1" spans="1:3">
      <c r="A14" s="298">
        <v>2010150</v>
      </c>
      <c r="B14" s="299" t="s">
        <v>154</v>
      </c>
      <c r="C14" s="297"/>
    </row>
    <row r="15" customHeight="1" spans="1:3">
      <c r="A15" s="298">
        <v>2010199</v>
      </c>
      <c r="B15" s="299" t="s">
        <v>155</v>
      </c>
      <c r="C15" s="297">
        <v>31</v>
      </c>
    </row>
    <row r="16" customHeight="1" spans="1:3">
      <c r="A16" s="295">
        <v>20102</v>
      </c>
      <c r="B16" s="296" t="s">
        <v>156</v>
      </c>
      <c r="C16" s="297">
        <f>SUM(C17:C22)</f>
        <v>826</v>
      </c>
    </row>
    <row r="17" customHeight="1" spans="1:3">
      <c r="A17" s="298">
        <v>2010201</v>
      </c>
      <c r="B17" s="299" t="s">
        <v>147</v>
      </c>
      <c r="C17" s="297">
        <v>568</v>
      </c>
    </row>
    <row r="18" customHeight="1" spans="1:3">
      <c r="A18" s="298">
        <v>2010202</v>
      </c>
      <c r="B18" s="299" t="s">
        <v>148</v>
      </c>
      <c r="C18" s="297">
        <v>98</v>
      </c>
    </row>
    <row r="19" customHeight="1" spans="1:3">
      <c r="A19" s="298">
        <v>2010203</v>
      </c>
      <c r="B19" s="299" t="s">
        <v>149</v>
      </c>
      <c r="C19" s="297">
        <v>0</v>
      </c>
    </row>
    <row r="20" customHeight="1" spans="1:3">
      <c r="A20" s="298">
        <v>2010204</v>
      </c>
      <c r="B20" s="299" t="s">
        <v>157</v>
      </c>
      <c r="C20" s="297">
        <v>90</v>
      </c>
    </row>
    <row r="21" customHeight="1" spans="1:3">
      <c r="A21" s="298">
        <v>2010250</v>
      </c>
      <c r="B21" s="299" t="s">
        <v>154</v>
      </c>
      <c r="C21" s="297"/>
    </row>
    <row r="22" customHeight="1" spans="1:3">
      <c r="A22" s="298">
        <v>2010299</v>
      </c>
      <c r="B22" s="299" t="s">
        <v>158</v>
      </c>
      <c r="C22" s="297">
        <v>70</v>
      </c>
    </row>
    <row r="23" customHeight="1" spans="1:3">
      <c r="A23" s="295">
        <v>20103</v>
      </c>
      <c r="B23" s="296" t="s">
        <v>159</v>
      </c>
      <c r="C23" s="297">
        <f>SUM(C24:C31)</f>
        <v>32345</v>
      </c>
    </row>
    <row r="24" customHeight="1" spans="1:3">
      <c r="A24" s="298">
        <v>2010301</v>
      </c>
      <c r="B24" s="299" t="s">
        <v>147</v>
      </c>
      <c r="C24" s="297">
        <v>13656</v>
      </c>
    </row>
    <row r="25" customHeight="1" spans="1:3">
      <c r="A25" s="298">
        <v>2010302</v>
      </c>
      <c r="B25" s="299" t="s">
        <v>148</v>
      </c>
      <c r="C25" s="300">
        <v>6936</v>
      </c>
    </row>
    <row r="26" customHeight="1" spans="1:3">
      <c r="A26" s="298">
        <v>2010303</v>
      </c>
      <c r="B26" s="299" t="s">
        <v>149</v>
      </c>
      <c r="C26" s="297">
        <v>0</v>
      </c>
    </row>
    <row r="27" customHeight="1" spans="1:3">
      <c r="A27" s="298">
        <v>2010305</v>
      </c>
      <c r="B27" s="299" t="s">
        <v>160</v>
      </c>
      <c r="C27" s="297">
        <v>196</v>
      </c>
    </row>
    <row r="28" customHeight="1" spans="1:3">
      <c r="A28" s="298" t="s">
        <v>161</v>
      </c>
      <c r="B28" s="299" t="s">
        <v>162</v>
      </c>
      <c r="C28" s="301">
        <v>2495</v>
      </c>
    </row>
    <row r="29" customHeight="1" spans="1:3">
      <c r="A29" s="298">
        <v>2010309</v>
      </c>
      <c r="B29" s="299" t="s">
        <v>163</v>
      </c>
      <c r="C29" s="300">
        <v>0</v>
      </c>
    </row>
    <row r="30" customHeight="1" spans="1:3">
      <c r="A30" s="302">
        <v>2010350</v>
      </c>
      <c r="B30" s="303" t="s">
        <v>154</v>
      </c>
      <c r="C30" s="304">
        <v>334</v>
      </c>
    </row>
    <row r="31" customHeight="1" spans="1:3">
      <c r="A31" s="298">
        <v>2010399</v>
      </c>
      <c r="B31" s="299" t="s">
        <v>164</v>
      </c>
      <c r="C31" s="300">
        <v>8728</v>
      </c>
    </row>
    <row r="32" customHeight="1" spans="1:3">
      <c r="A32" s="295">
        <v>20104</v>
      </c>
      <c r="B32" s="296" t="s">
        <v>165</v>
      </c>
      <c r="C32" s="297">
        <f>SUM(C33:C38)</f>
        <v>1594</v>
      </c>
    </row>
    <row r="33" customHeight="1" spans="1:3">
      <c r="A33" s="298">
        <v>2010401</v>
      </c>
      <c r="B33" s="299" t="s">
        <v>147</v>
      </c>
      <c r="C33" s="297">
        <v>656</v>
      </c>
    </row>
    <row r="34" customHeight="1" spans="1:3">
      <c r="A34" s="298">
        <v>2010402</v>
      </c>
      <c r="B34" s="299" t="s">
        <v>148</v>
      </c>
      <c r="C34" s="300">
        <v>580</v>
      </c>
    </row>
    <row r="35" customHeight="1" spans="1:3">
      <c r="A35" s="298" t="s">
        <v>166</v>
      </c>
      <c r="B35" s="299" t="s">
        <v>167</v>
      </c>
      <c r="C35" s="297">
        <v>195</v>
      </c>
    </row>
    <row r="36" customHeight="1" spans="1:3">
      <c r="A36" s="298">
        <v>2010408</v>
      </c>
      <c r="B36" s="299" t="s">
        <v>168</v>
      </c>
      <c r="C36" s="297">
        <v>2</v>
      </c>
    </row>
    <row r="37" customHeight="1" spans="1:3">
      <c r="A37" s="298">
        <v>2010450</v>
      </c>
      <c r="B37" s="299" t="s">
        <v>154</v>
      </c>
      <c r="C37" s="297">
        <v>161</v>
      </c>
    </row>
    <row r="38" customHeight="1" spans="1:3">
      <c r="A38" s="298">
        <v>2010499</v>
      </c>
      <c r="B38" s="299" t="s">
        <v>169</v>
      </c>
      <c r="C38" s="297">
        <v>0</v>
      </c>
    </row>
    <row r="39" customHeight="1" spans="1:3">
      <c r="A39" s="295">
        <v>20105</v>
      </c>
      <c r="B39" s="296" t="s">
        <v>170</v>
      </c>
      <c r="C39" s="297">
        <f>SUM(C40:C45)</f>
        <v>785</v>
      </c>
    </row>
    <row r="40" customHeight="1" spans="1:3">
      <c r="A40" s="298">
        <v>2010501</v>
      </c>
      <c r="B40" s="299" t="s">
        <v>147</v>
      </c>
      <c r="C40" s="297">
        <v>352</v>
      </c>
    </row>
    <row r="41" customHeight="1" spans="1:3">
      <c r="A41" s="298">
        <v>2010505</v>
      </c>
      <c r="B41" s="299" t="s">
        <v>171</v>
      </c>
      <c r="C41" s="297"/>
    </row>
    <row r="42" customHeight="1" spans="1:3">
      <c r="A42" s="298">
        <v>2010506</v>
      </c>
      <c r="B42" s="299" t="s">
        <v>172</v>
      </c>
      <c r="C42" s="300"/>
    </row>
    <row r="43" customHeight="1" spans="1:3">
      <c r="A43" s="298">
        <v>2010507</v>
      </c>
      <c r="B43" s="299" t="s">
        <v>173</v>
      </c>
      <c r="C43" s="297">
        <v>110</v>
      </c>
    </row>
    <row r="44" customHeight="1" spans="1:3">
      <c r="A44" s="298">
        <v>2010508</v>
      </c>
      <c r="B44" s="299" t="s">
        <v>174</v>
      </c>
      <c r="C44" s="297">
        <v>323</v>
      </c>
    </row>
    <row r="45" customHeight="1" spans="1:3">
      <c r="A45" s="298">
        <v>2010550</v>
      </c>
      <c r="B45" s="299" t="s">
        <v>154</v>
      </c>
      <c r="C45" s="297"/>
    </row>
    <row r="46" customHeight="1" spans="1:3">
      <c r="A46" s="295">
        <v>20106</v>
      </c>
      <c r="B46" s="296" t="s">
        <v>175</v>
      </c>
      <c r="C46" s="297">
        <f>SUM(C47:C53)</f>
        <v>109195</v>
      </c>
    </row>
    <row r="47" customHeight="1" spans="1:3">
      <c r="A47" s="298">
        <v>2010601</v>
      </c>
      <c r="B47" s="299" t="s">
        <v>147</v>
      </c>
      <c r="C47" s="297">
        <v>1712</v>
      </c>
    </row>
    <row r="48" customHeight="1" spans="1:3">
      <c r="A48" s="298">
        <v>2010602</v>
      </c>
      <c r="B48" s="299" t="s">
        <v>148</v>
      </c>
      <c r="C48" s="297">
        <v>406</v>
      </c>
    </row>
    <row r="49" customHeight="1" spans="1:3">
      <c r="A49" s="298">
        <v>2010603</v>
      </c>
      <c r="B49" s="299" t="s">
        <v>149</v>
      </c>
      <c r="C49" s="297"/>
    </row>
    <row r="50" customHeight="1" spans="1:3">
      <c r="A50" s="298">
        <v>2010604</v>
      </c>
      <c r="B50" s="299" t="s">
        <v>176</v>
      </c>
      <c r="C50" s="297"/>
    </row>
    <row r="51" customHeight="1" spans="1:3">
      <c r="A51" s="298">
        <v>2010605</v>
      </c>
      <c r="B51" s="299" t="s">
        <v>177</v>
      </c>
      <c r="C51" s="297"/>
    </row>
    <row r="52" customHeight="1" spans="1:3">
      <c r="A52" s="298">
        <v>2010650</v>
      </c>
      <c r="B52" s="299" t="s">
        <v>154</v>
      </c>
      <c r="C52" s="297"/>
    </row>
    <row r="53" customHeight="1" spans="1:3">
      <c r="A53" s="298">
        <v>2010699</v>
      </c>
      <c r="B53" s="299" t="s">
        <v>178</v>
      </c>
      <c r="C53" s="297">
        <v>107077</v>
      </c>
    </row>
    <row r="54" customHeight="1" spans="1:3">
      <c r="A54" s="295">
        <v>20107</v>
      </c>
      <c r="B54" s="296" t="s">
        <v>179</v>
      </c>
      <c r="C54" s="297">
        <f>SUM(C55:C56)</f>
        <v>3500</v>
      </c>
    </row>
    <row r="55" customHeight="1" spans="1:3">
      <c r="A55" s="298">
        <v>2010701</v>
      </c>
      <c r="B55" s="299" t="s">
        <v>147</v>
      </c>
      <c r="C55" s="297"/>
    </row>
    <row r="56" customHeight="1" spans="1:3">
      <c r="A56" s="298">
        <v>2010799</v>
      </c>
      <c r="B56" s="299" t="s">
        <v>180</v>
      </c>
      <c r="C56" s="297">
        <v>3500</v>
      </c>
    </row>
    <row r="57" customHeight="1" spans="1:3">
      <c r="A57" s="295">
        <v>20108</v>
      </c>
      <c r="B57" s="296" t="s">
        <v>181</v>
      </c>
      <c r="C57" s="297">
        <f>SUM(C58:C62)</f>
        <v>1225</v>
      </c>
    </row>
    <row r="58" customHeight="1" spans="1:3">
      <c r="A58" s="298">
        <v>2010801</v>
      </c>
      <c r="B58" s="299" t="s">
        <v>147</v>
      </c>
      <c r="C58" s="297">
        <v>595</v>
      </c>
    </row>
    <row r="59" customHeight="1" spans="1:3">
      <c r="A59" s="302">
        <v>2010802</v>
      </c>
      <c r="B59" s="303" t="s">
        <v>148</v>
      </c>
      <c r="C59" s="304">
        <v>305</v>
      </c>
    </row>
    <row r="60" customHeight="1" spans="1:3">
      <c r="A60" s="298">
        <v>2010804</v>
      </c>
      <c r="B60" s="299" t="s">
        <v>182</v>
      </c>
      <c r="C60" s="297">
        <v>283</v>
      </c>
    </row>
    <row r="61" customHeight="1" spans="1:3">
      <c r="A61" s="298">
        <v>2010806</v>
      </c>
      <c r="B61" s="299" t="s">
        <v>183</v>
      </c>
      <c r="C61" s="297">
        <v>42</v>
      </c>
    </row>
    <row r="62" customHeight="1" spans="1:3">
      <c r="A62" s="298">
        <v>2010850</v>
      </c>
      <c r="B62" s="299" t="s">
        <v>154</v>
      </c>
      <c r="C62" s="297"/>
    </row>
    <row r="63" customHeight="1" spans="1:3">
      <c r="A63" s="295">
        <v>20111</v>
      </c>
      <c r="B63" s="296" t="s">
        <v>184</v>
      </c>
      <c r="C63" s="297">
        <f>SUM(C64:C69)</f>
        <v>2396</v>
      </c>
    </row>
    <row r="64" customHeight="1" spans="1:3">
      <c r="A64" s="298">
        <v>2011101</v>
      </c>
      <c r="B64" s="299" t="s">
        <v>147</v>
      </c>
      <c r="C64" s="297">
        <v>1254</v>
      </c>
    </row>
    <row r="65" customHeight="1" spans="1:3">
      <c r="A65" s="298">
        <v>2011102</v>
      </c>
      <c r="B65" s="299" t="s">
        <v>148</v>
      </c>
      <c r="C65" s="297"/>
    </row>
    <row r="66" customHeight="1" spans="1:3">
      <c r="A66" s="298">
        <v>2011104</v>
      </c>
      <c r="B66" s="299" t="s">
        <v>185</v>
      </c>
      <c r="C66" s="300">
        <v>295</v>
      </c>
    </row>
    <row r="67" customHeight="1" spans="1:3">
      <c r="A67" s="298">
        <v>2011106</v>
      </c>
      <c r="B67" s="299" t="s">
        <v>186</v>
      </c>
      <c r="C67" s="297">
        <v>266</v>
      </c>
    </row>
    <row r="68" customHeight="1" spans="1:3">
      <c r="A68" s="298">
        <v>2011150</v>
      </c>
      <c r="B68" s="299" t="s">
        <v>154</v>
      </c>
      <c r="C68" s="297"/>
    </row>
    <row r="69" customHeight="1" spans="1:3">
      <c r="A69" s="298">
        <v>2011199</v>
      </c>
      <c r="B69" s="299" t="s">
        <v>187</v>
      </c>
      <c r="C69" s="297">
        <v>581</v>
      </c>
    </row>
    <row r="70" customHeight="1" spans="1:3">
      <c r="A70" s="295">
        <v>20113</v>
      </c>
      <c r="B70" s="296" t="s">
        <v>188</v>
      </c>
      <c r="C70" s="297">
        <f>SUM(C71:C76)</f>
        <v>7370</v>
      </c>
    </row>
    <row r="71" customHeight="1" spans="1:3">
      <c r="A71" s="298">
        <v>2011301</v>
      </c>
      <c r="B71" s="299" t="s">
        <v>147</v>
      </c>
      <c r="C71" s="297">
        <v>656</v>
      </c>
    </row>
    <row r="72" customHeight="1" spans="1:3">
      <c r="A72" s="298">
        <v>2011302</v>
      </c>
      <c r="B72" s="299" t="s">
        <v>148</v>
      </c>
      <c r="C72" s="297"/>
    </row>
    <row r="73" customHeight="1" spans="1:3">
      <c r="A73" s="298">
        <v>2011307</v>
      </c>
      <c r="B73" s="299" t="s">
        <v>189</v>
      </c>
      <c r="C73" s="297"/>
    </row>
    <row r="74" customHeight="1" spans="1:3">
      <c r="A74" s="298">
        <v>2011308</v>
      </c>
      <c r="B74" s="299" t="s">
        <v>190</v>
      </c>
      <c r="C74" s="297">
        <v>6510</v>
      </c>
    </row>
    <row r="75" customHeight="1" spans="1:3">
      <c r="A75" s="298">
        <v>2011350</v>
      </c>
      <c r="B75" s="299" t="s">
        <v>154</v>
      </c>
      <c r="C75" s="297"/>
    </row>
    <row r="76" customHeight="1" spans="1:3">
      <c r="A76" s="298">
        <v>2011399</v>
      </c>
      <c r="B76" s="299" t="s">
        <v>191</v>
      </c>
      <c r="C76" s="297">
        <v>204</v>
      </c>
    </row>
    <row r="77" customHeight="1" spans="1:3">
      <c r="A77" s="295">
        <v>20114</v>
      </c>
      <c r="B77" s="296" t="s">
        <v>192</v>
      </c>
      <c r="C77" s="297">
        <f>SUM(C78)</f>
        <v>0</v>
      </c>
    </row>
    <row r="78" customHeight="1" spans="1:3">
      <c r="A78" s="298">
        <v>2011409</v>
      </c>
      <c r="B78" s="299" t="s">
        <v>193</v>
      </c>
      <c r="C78" s="297"/>
    </row>
    <row r="79" customHeight="1" spans="1:3">
      <c r="A79" s="295">
        <v>20123</v>
      </c>
      <c r="B79" s="296" t="s">
        <v>194</v>
      </c>
      <c r="C79" s="297">
        <f>SUM(C80:C81)</f>
        <v>0</v>
      </c>
    </row>
    <row r="80" customHeight="1" spans="1:3">
      <c r="A80" s="298">
        <v>2012301</v>
      </c>
      <c r="B80" s="299" t="s">
        <v>147</v>
      </c>
      <c r="C80" s="297"/>
    </row>
    <row r="81" customHeight="1" spans="1:3">
      <c r="A81" s="298">
        <v>2012304</v>
      </c>
      <c r="B81" s="299" t="s">
        <v>195</v>
      </c>
      <c r="C81" s="297"/>
    </row>
    <row r="82" customHeight="1" spans="1:3">
      <c r="A82" s="295">
        <v>20125</v>
      </c>
      <c r="B82" s="296" t="s">
        <v>196</v>
      </c>
      <c r="C82" s="297">
        <f>SUM(C83)</f>
        <v>0</v>
      </c>
    </row>
    <row r="83" customHeight="1" spans="1:3">
      <c r="A83" s="298">
        <v>2012599</v>
      </c>
      <c r="B83" s="299" t="s">
        <v>197</v>
      </c>
      <c r="C83" s="297"/>
    </row>
    <row r="84" customHeight="1" spans="1:3">
      <c r="A84" s="295">
        <v>20126</v>
      </c>
      <c r="B84" s="296" t="s">
        <v>198</v>
      </c>
      <c r="C84" s="297">
        <f>SUM(C85:C86)</f>
        <v>212</v>
      </c>
    </row>
    <row r="85" customHeight="1" spans="1:3">
      <c r="A85" s="298">
        <v>2012601</v>
      </c>
      <c r="B85" s="299" t="s">
        <v>147</v>
      </c>
      <c r="C85" s="297"/>
    </row>
    <row r="86" customHeight="1" spans="1:3">
      <c r="A86" s="298">
        <v>2012604</v>
      </c>
      <c r="B86" s="299" t="s">
        <v>199</v>
      </c>
      <c r="C86" s="300">
        <v>212</v>
      </c>
    </row>
    <row r="87" customHeight="1" spans="1:3">
      <c r="A87" s="295">
        <v>20128</v>
      </c>
      <c r="B87" s="296" t="s">
        <v>200</v>
      </c>
      <c r="C87" s="297">
        <f>SUM(C88:C91)</f>
        <v>180</v>
      </c>
    </row>
    <row r="88" customHeight="1" spans="1:3">
      <c r="A88" s="302">
        <v>2012801</v>
      </c>
      <c r="B88" s="303" t="s">
        <v>147</v>
      </c>
      <c r="C88" s="304">
        <v>130</v>
      </c>
    </row>
    <row r="89" customHeight="1" spans="1:3">
      <c r="A89" s="298">
        <v>2012802</v>
      </c>
      <c r="B89" s="299" t="s">
        <v>148</v>
      </c>
      <c r="C89" s="297"/>
    </row>
    <row r="90" customHeight="1" spans="1:3">
      <c r="A90" s="298">
        <v>2012804</v>
      </c>
      <c r="B90" s="299" t="s">
        <v>201</v>
      </c>
      <c r="C90" s="297">
        <v>50</v>
      </c>
    </row>
    <row r="91" customHeight="1" spans="1:3">
      <c r="A91" s="298">
        <v>2012850</v>
      </c>
      <c r="B91" s="299" t="s">
        <v>154</v>
      </c>
      <c r="C91" s="297"/>
    </row>
    <row r="92" customHeight="1" spans="1:3">
      <c r="A92" s="295">
        <v>20129</v>
      </c>
      <c r="B92" s="296" t="s">
        <v>202</v>
      </c>
      <c r="C92" s="297">
        <f>SUM(C93:C96)</f>
        <v>619</v>
      </c>
    </row>
    <row r="93" customHeight="1" spans="1:3">
      <c r="A93" s="298">
        <v>2012901</v>
      </c>
      <c r="B93" s="299" t="s">
        <v>147</v>
      </c>
      <c r="C93" s="297">
        <v>430</v>
      </c>
    </row>
    <row r="94" customHeight="1" spans="1:3">
      <c r="A94" s="298">
        <v>2012902</v>
      </c>
      <c r="B94" s="299" t="s">
        <v>148</v>
      </c>
      <c r="C94" s="297">
        <v>5</v>
      </c>
    </row>
    <row r="95" customHeight="1" spans="1:3">
      <c r="A95" s="298">
        <v>2012950</v>
      </c>
      <c r="B95" s="299" t="s">
        <v>154</v>
      </c>
      <c r="C95" s="297"/>
    </row>
    <row r="96" customHeight="1" spans="1:3">
      <c r="A96" s="298">
        <v>2012999</v>
      </c>
      <c r="B96" s="299" t="s">
        <v>203</v>
      </c>
      <c r="C96" s="300">
        <v>184</v>
      </c>
    </row>
    <row r="97" customHeight="1" spans="1:3">
      <c r="A97" s="295">
        <v>20131</v>
      </c>
      <c r="B97" s="296" t="s">
        <v>204</v>
      </c>
      <c r="C97" s="297">
        <f>SUM(C98:C102)</f>
        <v>1854</v>
      </c>
    </row>
    <row r="98" customHeight="1" spans="1:3">
      <c r="A98" s="298">
        <v>2013101</v>
      </c>
      <c r="B98" s="299" t="s">
        <v>147</v>
      </c>
      <c r="C98" s="297">
        <v>1113</v>
      </c>
    </row>
    <row r="99" customHeight="1" spans="1:3">
      <c r="A99" s="298">
        <v>2013102</v>
      </c>
      <c r="B99" s="299" t="s">
        <v>148</v>
      </c>
      <c r="C99" s="297"/>
    </row>
    <row r="100" customHeight="1" spans="1:3">
      <c r="A100" s="298">
        <v>2013103</v>
      </c>
      <c r="B100" s="299" t="s">
        <v>149</v>
      </c>
      <c r="C100" s="297"/>
    </row>
    <row r="101" customHeight="1" spans="1:3">
      <c r="A101" s="298">
        <v>2013105</v>
      </c>
      <c r="B101" s="299" t="s">
        <v>205</v>
      </c>
      <c r="C101" s="300">
        <v>741</v>
      </c>
    </row>
    <row r="102" customHeight="1" spans="1:3">
      <c r="A102" s="298">
        <v>2013150</v>
      </c>
      <c r="B102" s="299" t="s">
        <v>154</v>
      </c>
      <c r="C102" s="297"/>
    </row>
    <row r="103" customHeight="1" spans="1:3">
      <c r="A103" s="295">
        <v>20132</v>
      </c>
      <c r="B103" s="296" t="s">
        <v>206</v>
      </c>
      <c r="C103" s="297">
        <f>SUM(C104:C106)</f>
        <v>2985</v>
      </c>
    </row>
    <row r="104" customHeight="1" spans="1:3">
      <c r="A104" s="298">
        <v>2013201</v>
      </c>
      <c r="B104" s="299" t="s">
        <v>147</v>
      </c>
      <c r="C104" s="300">
        <v>1072</v>
      </c>
    </row>
    <row r="105" customHeight="1" spans="1:3">
      <c r="A105" s="298">
        <v>2013202</v>
      </c>
      <c r="B105" s="299" t="s">
        <v>148</v>
      </c>
      <c r="C105" s="297"/>
    </row>
    <row r="106" customHeight="1" spans="1:3">
      <c r="A106" s="298">
        <v>2013299</v>
      </c>
      <c r="B106" s="299" t="s">
        <v>207</v>
      </c>
      <c r="C106" s="297">
        <v>1913</v>
      </c>
    </row>
    <row r="107" customHeight="1" spans="1:3">
      <c r="A107" s="295">
        <v>20133</v>
      </c>
      <c r="B107" s="296" t="s">
        <v>208</v>
      </c>
      <c r="C107" s="297">
        <f>SUM(C108:C109)</f>
        <v>2138</v>
      </c>
    </row>
    <row r="108" customHeight="1" spans="1:3">
      <c r="A108" s="298">
        <v>2013301</v>
      </c>
      <c r="B108" s="299" t="s">
        <v>147</v>
      </c>
      <c r="C108" s="297">
        <v>431</v>
      </c>
    </row>
    <row r="109" customHeight="1" spans="1:3">
      <c r="A109" s="298" t="s">
        <v>209</v>
      </c>
      <c r="B109" s="299" t="s">
        <v>210</v>
      </c>
      <c r="C109" s="297">
        <v>1707</v>
      </c>
    </row>
    <row r="110" customHeight="1" spans="1:3">
      <c r="A110" s="295">
        <v>20134</v>
      </c>
      <c r="B110" s="296" t="s">
        <v>211</v>
      </c>
      <c r="C110" s="297">
        <f>SUM(C111:C116)</f>
        <v>281</v>
      </c>
    </row>
    <row r="111" customHeight="1" spans="1:3">
      <c r="A111" s="298">
        <v>2013401</v>
      </c>
      <c r="B111" s="299" t="s">
        <v>147</v>
      </c>
      <c r="C111" s="297">
        <v>214</v>
      </c>
    </row>
    <row r="112" customHeight="1" spans="1:3">
      <c r="A112" s="298">
        <v>2013402</v>
      </c>
      <c r="B112" s="299" t="s">
        <v>148</v>
      </c>
      <c r="C112" s="297"/>
    </row>
    <row r="113" customHeight="1" spans="1:3">
      <c r="A113" s="298">
        <v>2013404</v>
      </c>
      <c r="B113" s="299" t="s">
        <v>212</v>
      </c>
      <c r="C113" s="297"/>
    </row>
    <row r="114" customHeight="1" spans="1:3">
      <c r="A114" s="298">
        <v>2013405</v>
      </c>
      <c r="B114" s="299" t="s">
        <v>213</v>
      </c>
      <c r="C114" s="297"/>
    </row>
    <row r="115" customHeight="1" spans="1:3">
      <c r="A115" s="298">
        <v>2013450</v>
      </c>
      <c r="B115" s="299" t="s">
        <v>154</v>
      </c>
      <c r="C115" s="297"/>
    </row>
    <row r="116" customHeight="1" spans="1:3">
      <c r="A116" s="298">
        <v>2013499</v>
      </c>
      <c r="B116" s="299" t="s">
        <v>214</v>
      </c>
      <c r="C116" s="297">
        <v>67</v>
      </c>
    </row>
    <row r="117" customHeight="1" spans="1:3">
      <c r="A117" s="305">
        <v>20136</v>
      </c>
      <c r="B117" s="306" t="s">
        <v>215</v>
      </c>
      <c r="C117" s="304">
        <f>SUM(C118:C121)</f>
        <v>1042</v>
      </c>
    </row>
    <row r="118" customHeight="1" spans="1:3">
      <c r="A118" s="298">
        <v>2013601</v>
      </c>
      <c r="B118" s="299" t="s">
        <v>147</v>
      </c>
      <c r="C118" s="297">
        <v>924</v>
      </c>
    </row>
    <row r="119" customHeight="1" spans="1:3">
      <c r="A119" s="298">
        <v>2013602</v>
      </c>
      <c r="B119" s="299" t="s">
        <v>148</v>
      </c>
      <c r="C119" s="297"/>
    </row>
    <row r="120" customHeight="1" spans="1:3">
      <c r="A120" s="298">
        <v>2013650</v>
      </c>
      <c r="B120" s="299" t="s">
        <v>154</v>
      </c>
      <c r="C120" s="297"/>
    </row>
    <row r="121" customHeight="1" spans="1:3">
      <c r="A121" s="298">
        <v>2013699</v>
      </c>
      <c r="B121" s="299" t="s">
        <v>215</v>
      </c>
      <c r="C121" s="297">
        <v>118</v>
      </c>
    </row>
    <row r="122" customHeight="1" spans="1:3">
      <c r="A122" s="295">
        <v>20137</v>
      </c>
      <c r="B122" s="296" t="s">
        <v>216</v>
      </c>
      <c r="C122" s="297">
        <f>SUM(C123:C126)</f>
        <v>458</v>
      </c>
    </row>
    <row r="123" customHeight="1" spans="1:3">
      <c r="A123" s="298">
        <v>2013701</v>
      </c>
      <c r="B123" s="299" t="s">
        <v>147</v>
      </c>
      <c r="C123" s="297">
        <v>200</v>
      </c>
    </row>
    <row r="124" customHeight="1" spans="1:3">
      <c r="A124" s="298">
        <v>2013702</v>
      </c>
      <c r="B124" s="299" t="s">
        <v>148</v>
      </c>
      <c r="C124" s="297"/>
    </row>
    <row r="125" customHeight="1" spans="1:3">
      <c r="A125" s="298">
        <v>2013750</v>
      </c>
      <c r="B125" s="299" t="s">
        <v>154</v>
      </c>
      <c r="C125" s="297"/>
    </row>
    <row r="126" customHeight="1" spans="1:3">
      <c r="A126" s="298">
        <v>2013799</v>
      </c>
      <c r="B126" s="299" t="s">
        <v>217</v>
      </c>
      <c r="C126" s="297">
        <v>258</v>
      </c>
    </row>
    <row r="127" customHeight="1" spans="1:3">
      <c r="A127" s="295">
        <v>20138</v>
      </c>
      <c r="B127" s="296" t="s">
        <v>218</v>
      </c>
      <c r="C127" s="297">
        <f>SUM(C128:C139)</f>
        <v>3332</v>
      </c>
    </row>
    <row r="128" customHeight="1" spans="1:3">
      <c r="A128" s="298">
        <v>2013801</v>
      </c>
      <c r="B128" s="299" t="s">
        <v>147</v>
      </c>
      <c r="C128" s="297">
        <v>2576</v>
      </c>
    </row>
    <row r="129" customHeight="1" spans="1:3">
      <c r="A129" s="298">
        <v>2013802</v>
      </c>
      <c r="B129" s="299" t="s">
        <v>148</v>
      </c>
      <c r="C129" s="297">
        <v>16</v>
      </c>
    </row>
    <row r="130" customHeight="1" spans="1:3">
      <c r="A130" s="298">
        <v>2013803</v>
      </c>
      <c r="B130" s="299" t="s">
        <v>149</v>
      </c>
      <c r="C130" s="297">
        <v>0</v>
      </c>
    </row>
    <row r="131" customHeight="1" spans="1:3">
      <c r="A131" s="298">
        <v>2013804</v>
      </c>
      <c r="B131" s="299" t="s">
        <v>219</v>
      </c>
      <c r="C131" s="297">
        <v>190</v>
      </c>
    </row>
    <row r="132" customHeight="1" spans="1:3">
      <c r="A132" s="298">
        <v>2013805</v>
      </c>
      <c r="B132" s="299" t="s">
        <v>220</v>
      </c>
      <c r="C132" s="297">
        <v>45</v>
      </c>
    </row>
    <row r="133" customHeight="1" spans="1:3">
      <c r="A133" s="298">
        <v>2013808</v>
      </c>
      <c r="B133" s="299" t="s">
        <v>183</v>
      </c>
      <c r="C133" s="300">
        <v>23</v>
      </c>
    </row>
    <row r="134" customHeight="1" spans="1:3">
      <c r="A134" s="298">
        <v>2013810</v>
      </c>
      <c r="B134" s="299" t="s">
        <v>221</v>
      </c>
      <c r="C134" s="297">
        <v>70</v>
      </c>
    </row>
    <row r="135" customHeight="1" spans="1:3">
      <c r="A135" s="298">
        <v>2013812</v>
      </c>
      <c r="B135" s="299" t="s">
        <v>222</v>
      </c>
      <c r="C135" s="300"/>
    </row>
    <row r="136" customHeight="1" spans="1:3">
      <c r="A136" s="298">
        <v>2013814</v>
      </c>
      <c r="B136" s="299" t="s">
        <v>223</v>
      </c>
      <c r="C136" s="297"/>
    </row>
    <row r="137" customHeight="1" spans="1:3">
      <c r="A137" s="298">
        <v>2013815</v>
      </c>
      <c r="B137" s="299" t="s">
        <v>224</v>
      </c>
      <c r="C137" s="297">
        <v>75</v>
      </c>
    </row>
    <row r="138" customHeight="1" spans="1:3">
      <c r="A138" s="298">
        <v>2013816</v>
      </c>
      <c r="B138" s="299" t="s">
        <v>225</v>
      </c>
      <c r="C138" s="297">
        <v>287</v>
      </c>
    </row>
    <row r="139" customHeight="1" spans="1:3">
      <c r="A139" s="298">
        <v>2013899</v>
      </c>
      <c r="B139" s="299" t="s">
        <v>226</v>
      </c>
      <c r="C139" s="297">
        <v>50</v>
      </c>
    </row>
    <row r="140" customHeight="1" spans="1:3">
      <c r="A140" s="295">
        <v>20139</v>
      </c>
      <c r="B140" s="296" t="s">
        <v>227</v>
      </c>
      <c r="C140" s="297">
        <f>SUM(C141:C142)</f>
        <v>1713</v>
      </c>
    </row>
    <row r="141" customHeight="1" spans="1:3">
      <c r="A141" s="375" t="s">
        <v>228</v>
      </c>
      <c r="B141" s="299" t="s">
        <v>205</v>
      </c>
      <c r="C141" s="297">
        <v>25</v>
      </c>
    </row>
    <row r="142" customHeight="1" spans="1:3">
      <c r="A142" s="298">
        <v>2013999</v>
      </c>
      <c r="B142" s="299" t="s">
        <v>229</v>
      </c>
      <c r="C142" s="297">
        <v>1688</v>
      </c>
    </row>
    <row r="143" customHeight="1" spans="1:3">
      <c r="A143" s="295">
        <v>20140</v>
      </c>
      <c r="B143" s="296" t="s">
        <v>230</v>
      </c>
      <c r="C143" s="297">
        <f>SUM(C144:C146)</f>
        <v>479</v>
      </c>
    </row>
    <row r="144" customHeight="1" spans="1:3">
      <c r="A144" s="298">
        <v>2014001</v>
      </c>
      <c r="B144" s="299" t="s">
        <v>147</v>
      </c>
      <c r="C144" s="297"/>
    </row>
    <row r="145" customHeight="1" spans="1:3">
      <c r="A145" s="298">
        <v>2014004</v>
      </c>
      <c r="B145" s="299" t="s">
        <v>231</v>
      </c>
      <c r="C145" s="300"/>
    </row>
    <row r="146" customHeight="1" spans="1:3">
      <c r="A146" s="302">
        <v>2014099</v>
      </c>
      <c r="B146" s="303" t="s">
        <v>232</v>
      </c>
      <c r="C146" s="304">
        <v>479</v>
      </c>
    </row>
    <row r="147" customHeight="1" spans="1:3">
      <c r="A147" s="295">
        <v>20199</v>
      </c>
      <c r="B147" s="296" t="s">
        <v>233</v>
      </c>
      <c r="C147" s="297"/>
    </row>
    <row r="148" customHeight="1" spans="1:3">
      <c r="A148" s="298">
        <v>2019999</v>
      </c>
      <c r="B148" s="299" t="s">
        <v>233</v>
      </c>
      <c r="C148" s="297"/>
    </row>
    <row r="149" customHeight="1" spans="1:3">
      <c r="A149" s="307">
        <v>203</v>
      </c>
      <c r="B149" s="308" t="s">
        <v>234</v>
      </c>
      <c r="C149" s="309">
        <f>C150+C154</f>
        <v>3171</v>
      </c>
    </row>
    <row r="150" customHeight="1" spans="1:3">
      <c r="A150" s="295">
        <v>20306</v>
      </c>
      <c r="B150" s="296" t="s">
        <v>235</v>
      </c>
      <c r="C150" s="297">
        <f>SUM(C151:C153)</f>
        <v>3171</v>
      </c>
    </row>
    <row r="151" customHeight="1" spans="1:3">
      <c r="A151" s="298">
        <v>2030603</v>
      </c>
      <c r="B151" s="299" t="s">
        <v>236</v>
      </c>
      <c r="C151" s="297">
        <v>3171</v>
      </c>
    </row>
    <row r="152" customHeight="1" spans="1:3">
      <c r="A152" s="298">
        <v>2030608</v>
      </c>
      <c r="B152" s="299" t="s">
        <v>237</v>
      </c>
      <c r="C152" s="297"/>
    </row>
    <row r="153" customHeight="1" spans="1:3">
      <c r="A153" s="298">
        <v>2030699</v>
      </c>
      <c r="B153" s="299" t="s">
        <v>238</v>
      </c>
      <c r="C153" s="297"/>
    </row>
    <row r="154" customHeight="1" spans="1:3">
      <c r="A154" s="295">
        <v>20399</v>
      </c>
      <c r="B154" s="296" t="s">
        <v>239</v>
      </c>
      <c r="C154" s="297">
        <f>SUM(C155)</f>
        <v>0</v>
      </c>
    </row>
    <row r="155" customHeight="1" spans="1:3">
      <c r="A155" s="298">
        <v>2039999</v>
      </c>
      <c r="B155" s="299" t="s">
        <v>239</v>
      </c>
      <c r="C155" s="297"/>
    </row>
    <row r="156" customHeight="1" spans="1:3">
      <c r="A156" s="307">
        <v>204</v>
      </c>
      <c r="B156" s="308" t="s">
        <v>240</v>
      </c>
      <c r="C156" s="297">
        <f>C157+C160+C169+C172+C177+C183+C194+C198+C203</f>
        <v>39605</v>
      </c>
    </row>
    <row r="157" customHeight="1" spans="1:3">
      <c r="A157" s="295">
        <v>20401</v>
      </c>
      <c r="B157" s="296" t="s">
        <v>241</v>
      </c>
      <c r="C157" s="297">
        <f>SUM(C158:C159)</f>
        <v>2075</v>
      </c>
    </row>
    <row r="158" customHeight="1" spans="1:3">
      <c r="A158" s="298" t="s">
        <v>242</v>
      </c>
      <c r="B158" s="299" t="s">
        <v>241</v>
      </c>
      <c r="C158" s="297">
        <v>75</v>
      </c>
    </row>
    <row r="159" customHeight="1" spans="1:3">
      <c r="A159" s="298" t="s">
        <v>243</v>
      </c>
      <c r="B159" s="299" t="s">
        <v>244</v>
      </c>
      <c r="C159" s="297">
        <v>2000</v>
      </c>
    </row>
    <row r="160" customHeight="1" spans="1:3">
      <c r="A160" s="295">
        <v>20402</v>
      </c>
      <c r="B160" s="296" t="s">
        <v>245</v>
      </c>
      <c r="C160" s="297">
        <f>SUM(C161:C168)</f>
        <v>33936</v>
      </c>
    </row>
    <row r="161" customHeight="1" spans="1:3">
      <c r="A161" s="298">
        <v>2040201</v>
      </c>
      <c r="B161" s="299" t="s">
        <v>147</v>
      </c>
      <c r="C161" s="297">
        <v>10355</v>
      </c>
    </row>
    <row r="162" customHeight="1" spans="1:3">
      <c r="A162" s="298">
        <v>2040202</v>
      </c>
      <c r="B162" s="299" t="s">
        <v>148</v>
      </c>
      <c r="C162" s="297">
        <v>3622</v>
      </c>
    </row>
    <row r="163" customHeight="1" spans="1:3">
      <c r="A163" s="298">
        <v>2040219</v>
      </c>
      <c r="B163" s="299" t="s">
        <v>183</v>
      </c>
      <c r="C163" s="300">
        <v>782</v>
      </c>
    </row>
    <row r="164" customHeight="1" spans="1:3">
      <c r="A164" s="298">
        <v>2040220</v>
      </c>
      <c r="B164" s="299" t="s">
        <v>246</v>
      </c>
      <c r="C164" s="300">
        <v>4561</v>
      </c>
    </row>
    <row r="165" customHeight="1" spans="1:3">
      <c r="A165" s="298">
        <v>2040221</v>
      </c>
      <c r="B165" s="299" t="s">
        <v>247</v>
      </c>
      <c r="C165" s="297">
        <v>38</v>
      </c>
    </row>
    <row r="166" customHeight="1" spans="1:3">
      <c r="A166" s="298">
        <v>2040222</v>
      </c>
      <c r="B166" s="299" t="s">
        <v>248</v>
      </c>
      <c r="C166" s="297"/>
    </row>
    <row r="167" customHeight="1" spans="1:3">
      <c r="A167" s="298">
        <v>2040250</v>
      </c>
      <c r="B167" s="299" t="s">
        <v>154</v>
      </c>
      <c r="C167" s="297"/>
    </row>
    <row r="168" customHeight="1" spans="1:3">
      <c r="A168" s="298">
        <v>2040299</v>
      </c>
      <c r="B168" s="299" t="s">
        <v>249</v>
      </c>
      <c r="C168" s="300">
        <v>14578</v>
      </c>
    </row>
    <row r="169" customHeight="1" spans="1:3">
      <c r="A169" s="295">
        <v>20403</v>
      </c>
      <c r="B169" s="296" t="s">
        <v>250</v>
      </c>
      <c r="C169" s="297">
        <f>SUM(C170:C171)</f>
        <v>55</v>
      </c>
    </row>
    <row r="170" customHeight="1" spans="1:3">
      <c r="A170" s="298">
        <v>2040301</v>
      </c>
      <c r="B170" s="299" t="s">
        <v>147</v>
      </c>
      <c r="C170" s="297"/>
    </row>
    <row r="171" customHeight="1" spans="1:3">
      <c r="A171" s="298" t="s">
        <v>251</v>
      </c>
      <c r="B171" s="299" t="s">
        <v>252</v>
      </c>
      <c r="C171" s="297">
        <v>55</v>
      </c>
    </row>
    <row r="172" customHeight="1" spans="1:3">
      <c r="A172" s="295">
        <v>20404</v>
      </c>
      <c r="B172" s="296" t="s">
        <v>253</v>
      </c>
      <c r="C172" s="297">
        <f>SUM(C174:C176)</f>
        <v>0</v>
      </c>
    </row>
    <row r="173" customHeight="1" spans="1:3">
      <c r="A173" s="298">
        <v>2040401</v>
      </c>
      <c r="B173" s="299" t="s">
        <v>147</v>
      </c>
      <c r="C173" s="297"/>
    </row>
    <row r="174" customHeight="1" spans="1:3">
      <c r="A174" s="298">
        <v>2040410</v>
      </c>
      <c r="B174" s="299" t="s">
        <v>254</v>
      </c>
      <c r="C174" s="297"/>
    </row>
    <row r="175" customHeight="1" spans="1:3">
      <c r="A175" s="302">
        <v>2040450</v>
      </c>
      <c r="B175" s="303" t="s">
        <v>154</v>
      </c>
      <c r="C175" s="304"/>
    </row>
    <row r="176" customHeight="1" spans="1:3">
      <c r="A176" s="298">
        <v>2040499</v>
      </c>
      <c r="B176" s="299" t="s">
        <v>255</v>
      </c>
      <c r="C176" s="300"/>
    </row>
    <row r="177" customHeight="1" spans="1:3">
      <c r="A177" s="295">
        <v>20405</v>
      </c>
      <c r="B177" s="296" t="s">
        <v>256</v>
      </c>
      <c r="C177" s="297">
        <f>SUM(C178:C182)</f>
        <v>0</v>
      </c>
    </row>
    <row r="178" customHeight="1" spans="1:3">
      <c r="A178" s="298">
        <v>2040501</v>
      </c>
      <c r="B178" s="299" t="s">
        <v>147</v>
      </c>
      <c r="C178" s="297"/>
    </row>
    <row r="179" customHeight="1" spans="1:3">
      <c r="A179" s="298">
        <v>2040504</v>
      </c>
      <c r="B179" s="299" t="s">
        <v>257</v>
      </c>
      <c r="C179" s="297"/>
    </row>
    <row r="180" customHeight="1" spans="1:3">
      <c r="A180" s="298">
        <v>2040506</v>
      </c>
      <c r="B180" s="299" t="s">
        <v>258</v>
      </c>
      <c r="C180" s="297"/>
    </row>
    <row r="181" customHeight="1" spans="1:3">
      <c r="A181" s="298">
        <v>2040550</v>
      </c>
      <c r="B181" s="299" t="s">
        <v>154</v>
      </c>
      <c r="C181" s="297"/>
    </row>
    <row r="182" customHeight="1" spans="1:3">
      <c r="A182" s="298">
        <v>2040599</v>
      </c>
      <c r="B182" s="299" t="s">
        <v>259</v>
      </c>
      <c r="C182" s="297"/>
    </row>
    <row r="183" customHeight="1" spans="1:3">
      <c r="A183" s="295">
        <v>20406</v>
      </c>
      <c r="B183" s="296" t="s">
        <v>260</v>
      </c>
      <c r="C183" s="297">
        <f>SUM(C184:C193)</f>
        <v>1191</v>
      </c>
    </row>
    <row r="184" customHeight="1" spans="1:3">
      <c r="A184" s="298">
        <v>2040601</v>
      </c>
      <c r="B184" s="299" t="s">
        <v>147</v>
      </c>
      <c r="C184" s="297">
        <v>863</v>
      </c>
    </row>
    <row r="185" customHeight="1" spans="1:3">
      <c r="A185" s="298" t="s">
        <v>261</v>
      </c>
      <c r="B185" s="299" t="s">
        <v>262</v>
      </c>
      <c r="C185" s="297">
        <v>20</v>
      </c>
    </row>
    <row r="186" customHeight="1" spans="1:3">
      <c r="A186" s="298" t="s">
        <v>263</v>
      </c>
      <c r="B186" s="299" t="s">
        <v>264</v>
      </c>
      <c r="C186" s="297">
        <v>17</v>
      </c>
    </row>
    <row r="187" customHeight="1" spans="1:3">
      <c r="A187" s="298">
        <v>2040607</v>
      </c>
      <c r="B187" s="299" t="s">
        <v>265</v>
      </c>
      <c r="C187" s="297">
        <v>52</v>
      </c>
    </row>
    <row r="188" customHeight="1" spans="1:3">
      <c r="A188" s="298">
        <v>2040608</v>
      </c>
      <c r="B188" s="299" t="s">
        <v>266</v>
      </c>
      <c r="C188" s="297"/>
    </row>
    <row r="189" customHeight="1" spans="1:3">
      <c r="A189" s="298">
        <v>2040610</v>
      </c>
      <c r="B189" s="299" t="s">
        <v>267</v>
      </c>
      <c r="C189" s="297">
        <v>83</v>
      </c>
    </row>
    <row r="190" customHeight="1" spans="1:3">
      <c r="A190" s="298">
        <v>2040612</v>
      </c>
      <c r="B190" s="299" t="s">
        <v>268</v>
      </c>
      <c r="C190" s="297">
        <v>52</v>
      </c>
    </row>
    <row r="191" customHeight="1" spans="1:3">
      <c r="A191" s="298">
        <v>2040613</v>
      </c>
      <c r="B191" s="299" t="s">
        <v>183</v>
      </c>
      <c r="C191" s="297"/>
    </row>
    <row r="192" customHeight="1" spans="1:3">
      <c r="A192" s="298">
        <v>2040650</v>
      </c>
      <c r="B192" s="299" t="s">
        <v>154</v>
      </c>
      <c r="C192" s="297"/>
    </row>
    <row r="193" customHeight="1" spans="1:3">
      <c r="A193" s="298">
        <v>2040699</v>
      </c>
      <c r="B193" s="299" t="s">
        <v>269</v>
      </c>
      <c r="C193" s="297">
        <v>104</v>
      </c>
    </row>
    <row r="194" customHeight="1" spans="1:3">
      <c r="A194" s="295">
        <v>20407</v>
      </c>
      <c r="B194" s="296" t="s">
        <v>270</v>
      </c>
      <c r="C194" s="297">
        <f>SUM(C195:C197)</f>
        <v>0</v>
      </c>
    </row>
    <row r="195" customHeight="1" spans="1:3">
      <c r="A195" s="298">
        <v>2040701</v>
      </c>
      <c r="B195" s="299" t="s">
        <v>147</v>
      </c>
      <c r="C195" s="297"/>
    </row>
    <row r="196" customHeight="1" spans="1:3">
      <c r="A196" s="298">
        <v>2040707</v>
      </c>
      <c r="B196" s="299" t="s">
        <v>183</v>
      </c>
      <c r="C196" s="300"/>
    </row>
    <row r="197" customHeight="1" spans="1:3">
      <c r="A197" s="298">
        <v>2040799</v>
      </c>
      <c r="B197" s="299" t="s">
        <v>271</v>
      </c>
      <c r="C197" s="297"/>
    </row>
    <row r="198" customHeight="1" spans="1:3">
      <c r="A198" s="295" t="s">
        <v>272</v>
      </c>
      <c r="B198" s="296" t="s">
        <v>273</v>
      </c>
      <c r="C198" s="297">
        <f>SUM(C199:C202)</f>
        <v>2348</v>
      </c>
    </row>
    <row r="199" customHeight="1" spans="1:3">
      <c r="A199" s="298" t="s">
        <v>274</v>
      </c>
      <c r="B199" s="299" t="s">
        <v>147</v>
      </c>
      <c r="C199" s="297"/>
    </row>
    <row r="200" customHeight="1" spans="1:3">
      <c r="A200" s="298" t="s">
        <v>275</v>
      </c>
      <c r="B200" s="299" t="s">
        <v>148</v>
      </c>
      <c r="C200" s="297"/>
    </row>
    <row r="201" customHeight="1" spans="1:3">
      <c r="A201" s="310" t="s">
        <v>276</v>
      </c>
      <c r="B201" s="311" t="s">
        <v>277</v>
      </c>
      <c r="C201" s="297">
        <v>163</v>
      </c>
    </row>
    <row r="202" customHeight="1" spans="1:3">
      <c r="A202" s="310" t="s">
        <v>278</v>
      </c>
      <c r="B202" s="311" t="s">
        <v>279</v>
      </c>
      <c r="C202" s="297">
        <v>2185</v>
      </c>
    </row>
    <row r="203" customHeight="1" spans="1:3">
      <c r="A203" s="295">
        <v>20499</v>
      </c>
      <c r="B203" s="296" t="s">
        <v>280</v>
      </c>
      <c r="C203" s="297">
        <f>SUM(C204)</f>
        <v>0</v>
      </c>
    </row>
    <row r="204" customHeight="1" spans="1:3">
      <c r="A204" s="302">
        <v>2049999</v>
      </c>
      <c r="B204" s="303" t="s">
        <v>280</v>
      </c>
      <c r="C204" s="304"/>
    </row>
    <row r="205" customHeight="1" spans="1:3">
      <c r="A205" s="307">
        <v>205</v>
      </c>
      <c r="B205" s="308" t="s">
        <v>281</v>
      </c>
      <c r="C205" s="309">
        <f>C206+C210+C217+C219+C221+C223+C226+C229</f>
        <v>118638</v>
      </c>
    </row>
    <row r="206" customHeight="1" spans="1:3">
      <c r="A206" s="295">
        <v>20501</v>
      </c>
      <c r="B206" s="296" t="s">
        <v>282</v>
      </c>
      <c r="C206" s="297">
        <f>SUM(C207:C209)</f>
        <v>2146</v>
      </c>
    </row>
    <row r="207" customHeight="1" spans="1:3">
      <c r="A207" s="298">
        <v>2050101</v>
      </c>
      <c r="B207" s="299" t="s">
        <v>147</v>
      </c>
      <c r="C207" s="297">
        <v>2146</v>
      </c>
    </row>
    <row r="208" customHeight="1" spans="1:3">
      <c r="A208" s="298">
        <v>2050102</v>
      </c>
      <c r="B208" s="299" t="s">
        <v>148</v>
      </c>
      <c r="C208" s="297"/>
    </row>
    <row r="209" customHeight="1" spans="1:3">
      <c r="A209" s="298">
        <v>2050199</v>
      </c>
      <c r="B209" s="299" t="s">
        <v>283</v>
      </c>
      <c r="C209" s="297"/>
    </row>
    <row r="210" customHeight="1" spans="1:3">
      <c r="A210" s="295">
        <v>20502</v>
      </c>
      <c r="B210" s="296" t="s">
        <v>284</v>
      </c>
      <c r="C210" s="297">
        <f>SUM(C211:C216)</f>
        <v>105441</v>
      </c>
    </row>
    <row r="211" customHeight="1" spans="1:3">
      <c r="A211" s="298">
        <v>2050201</v>
      </c>
      <c r="B211" s="299" t="s">
        <v>285</v>
      </c>
      <c r="C211" s="300">
        <v>8904</v>
      </c>
    </row>
    <row r="212" customHeight="1" spans="1:3">
      <c r="A212" s="298">
        <v>2050202</v>
      </c>
      <c r="B212" s="299" t="s">
        <v>286</v>
      </c>
      <c r="C212" s="297">
        <v>29454</v>
      </c>
    </row>
    <row r="213" customHeight="1" spans="1:3">
      <c r="A213" s="298">
        <v>2050203</v>
      </c>
      <c r="B213" s="299" t="s">
        <v>287</v>
      </c>
      <c r="C213" s="297">
        <v>18522</v>
      </c>
    </row>
    <row r="214" customHeight="1" spans="1:3">
      <c r="A214" s="298">
        <v>2050204</v>
      </c>
      <c r="B214" s="299" t="s">
        <v>288</v>
      </c>
      <c r="C214" s="297">
        <v>9750</v>
      </c>
    </row>
    <row r="215" customHeight="1" spans="1:3">
      <c r="A215" s="298">
        <v>2050205</v>
      </c>
      <c r="B215" s="299" t="s">
        <v>289</v>
      </c>
      <c r="C215" s="300">
        <v>1</v>
      </c>
    </row>
    <row r="216" customHeight="1" spans="1:3">
      <c r="A216" s="298">
        <v>2050299</v>
      </c>
      <c r="B216" s="299" t="s">
        <v>290</v>
      </c>
      <c r="C216" s="297">
        <v>38810</v>
      </c>
    </row>
    <row r="217" customHeight="1" spans="1:3">
      <c r="A217" s="295">
        <v>20503</v>
      </c>
      <c r="B217" s="296" t="s">
        <v>291</v>
      </c>
      <c r="C217" s="297">
        <f>SUM(C218:C218)</f>
        <v>5075</v>
      </c>
    </row>
    <row r="218" customHeight="1" spans="1:3">
      <c r="A218" s="298">
        <v>2050302</v>
      </c>
      <c r="B218" s="299" t="s">
        <v>292</v>
      </c>
      <c r="C218" s="300">
        <v>5075</v>
      </c>
    </row>
    <row r="219" customHeight="1" spans="1:3">
      <c r="A219" s="295" t="s">
        <v>293</v>
      </c>
      <c r="B219" s="296" t="s">
        <v>294</v>
      </c>
      <c r="C219" s="297">
        <f>SUM(C220)</f>
        <v>106</v>
      </c>
    </row>
    <row r="220" customHeight="1" spans="1:3">
      <c r="A220" s="298" t="s">
        <v>295</v>
      </c>
      <c r="B220" s="299" t="s">
        <v>296</v>
      </c>
      <c r="C220" s="297">
        <v>106</v>
      </c>
    </row>
    <row r="221" customHeight="1" spans="1:3">
      <c r="A221" s="295" t="s">
        <v>297</v>
      </c>
      <c r="B221" s="296" t="s">
        <v>298</v>
      </c>
      <c r="C221" s="297">
        <f>SUM(C222)</f>
        <v>43</v>
      </c>
    </row>
    <row r="222" customHeight="1" spans="1:3">
      <c r="A222" s="298" t="s">
        <v>299</v>
      </c>
      <c r="B222" s="299" t="s">
        <v>300</v>
      </c>
      <c r="C222" s="297">
        <v>43</v>
      </c>
    </row>
    <row r="223" customHeight="1" spans="1:3">
      <c r="A223" s="295">
        <v>20508</v>
      </c>
      <c r="B223" s="296" t="s">
        <v>301</v>
      </c>
      <c r="C223" s="297">
        <f>SUM(C224:C225)</f>
        <v>2214</v>
      </c>
    </row>
    <row r="224" customHeight="1" spans="1:3">
      <c r="A224" s="298" t="s">
        <v>302</v>
      </c>
      <c r="B224" s="299" t="s">
        <v>303</v>
      </c>
      <c r="C224" s="301">
        <v>458</v>
      </c>
    </row>
    <row r="225" customHeight="1" spans="1:3">
      <c r="A225" s="298">
        <v>2050802</v>
      </c>
      <c r="B225" s="299" t="s">
        <v>304</v>
      </c>
      <c r="C225" s="300">
        <v>1756</v>
      </c>
    </row>
    <row r="226" customHeight="1" spans="1:3">
      <c r="A226" s="295" t="s">
        <v>305</v>
      </c>
      <c r="B226" s="296" t="s">
        <v>306</v>
      </c>
      <c r="C226" s="300">
        <f>SUM(C227:C228)</f>
        <v>2275</v>
      </c>
    </row>
    <row r="227" customHeight="1" spans="1:3">
      <c r="A227" s="298" t="s">
        <v>307</v>
      </c>
      <c r="B227" s="299" t="s">
        <v>308</v>
      </c>
      <c r="C227" s="300">
        <v>450</v>
      </c>
    </row>
    <row r="228" customHeight="1" spans="1:3">
      <c r="A228" s="298" t="s">
        <v>309</v>
      </c>
      <c r="B228" s="299" t="s">
        <v>310</v>
      </c>
      <c r="C228" s="300">
        <v>1825</v>
      </c>
    </row>
    <row r="229" customHeight="1" spans="1:3">
      <c r="A229" s="295">
        <v>20599</v>
      </c>
      <c r="B229" s="296" t="s">
        <v>311</v>
      </c>
      <c r="C229" s="297">
        <f>SUM(C230)</f>
        <v>1338</v>
      </c>
    </row>
    <row r="230" customHeight="1" spans="1:3">
      <c r="A230" s="298">
        <v>2059999</v>
      </c>
      <c r="B230" s="299" t="s">
        <v>311</v>
      </c>
      <c r="C230" s="297">
        <v>1338</v>
      </c>
    </row>
    <row r="231" customHeight="1" spans="1:3">
      <c r="A231" s="307">
        <v>206</v>
      </c>
      <c r="B231" s="308" t="s">
        <v>312</v>
      </c>
      <c r="C231" s="309">
        <f>C232+C237+C243+C247+C251+C255+C259+C264+C267+C270</f>
        <v>58329</v>
      </c>
    </row>
    <row r="232" customHeight="1" spans="1:3">
      <c r="A232" s="295">
        <v>20601</v>
      </c>
      <c r="B232" s="296" t="s">
        <v>313</v>
      </c>
      <c r="C232" s="297">
        <f>SUM(C233:C236)</f>
        <v>0</v>
      </c>
    </row>
    <row r="233" customHeight="1" spans="1:3">
      <c r="A233" s="302">
        <v>2060101</v>
      </c>
      <c r="B233" s="303" t="s">
        <v>147</v>
      </c>
      <c r="C233" s="304"/>
    </row>
    <row r="234" customHeight="1" spans="1:3">
      <c r="A234" s="298">
        <v>2060102</v>
      </c>
      <c r="B234" s="299" t="s">
        <v>148</v>
      </c>
      <c r="C234" s="297"/>
    </row>
    <row r="235" customHeight="1" spans="1:3">
      <c r="A235" s="298">
        <v>2060103</v>
      </c>
      <c r="B235" s="299" t="s">
        <v>149</v>
      </c>
      <c r="C235" s="297"/>
    </row>
    <row r="236" customHeight="1" spans="1:3">
      <c r="A236" s="298">
        <v>2060199</v>
      </c>
      <c r="B236" s="299" t="s">
        <v>314</v>
      </c>
      <c r="C236" s="297"/>
    </row>
    <row r="237" customHeight="1" spans="1:3">
      <c r="A237" s="295">
        <v>20602</v>
      </c>
      <c r="B237" s="296" t="s">
        <v>315</v>
      </c>
      <c r="C237" s="297">
        <f>SUM(C238:C242)</f>
        <v>0</v>
      </c>
    </row>
    <row r="238" customHeight="1" spans="1:3">
      <c r="A238" s="298">
        <v>2060201</v>
      </c>
      <c r="B238" s="299" t="s">
        <v>316</v>
      </c>
      <c r="C238" s="297"/>
    </row>
    <row r="239" customHeight="1" spans="1:3">
      <c r="A239" s="298">
        <v>2060203</v>
      </c>
      <c r="B239" s="299" t="s">
        <v>317</v>
      </c>
      <c r="C239" s="297"/>
    </row>
    <row r="240" customHeight="1" spans="1:3">
      <c r="A240" s="298">
        <v>2060206</v>
      </c>
      <c r="B240" s="299" t="s">
        <v>318</v>
      </c>
      <c r="C240" s="297"/>
    </row>
    <row r="241" customHeight="1" spans="1:3">
      <c r="A241" s="298">
        <v>2060208</v>
      </c>
      <c r="B241" s="299" t="s">
        <v>319</v>
      </c>
      <c r="C241" s="297"/>
    </row>
    <row r="242" customHeight="1" spans="1:3">
      <c r="A242" s="298">
        <v>2060299</v>
      </c>
      <c r="B242" s="299" t="s">
        <v>320</v>
      </c>
      <c r="C242" s="297"/>
    </row>
    <row r="243" customHeight="1" spans="1:3">
      <c r="A243" s="295">
        <v>20603</v>
      </c>
      <c r="B243" s="296" t="s">
        <v>321</v>
      </c>
      <c r="C243" s="297">
        <f>SUM(C244:C246)</f>
        <v>0</v>
      </c>
    </row>
    <row r="244" customHeight="1" spans="1:3">
      <c r="A244" s="298">
        <v>2060301</v>
      </c>
      <c r="B244" s="299" t="s">
        <v>316</v>
      </c>
      <c r="C244" s="297"/>
    </row>
    <row r="245" customHeight="1" spans="1:3">
      <c r="A245" s="298">
        <v>2060302</v>
      </c>
      <c r="B245" s="299" t="s">
        <v>322</v>
      </c>
      <c r="C245" s="300"/>
    </row>
    <row r="246" customHeight="1" spans="1:3">
      <c r="A246" s="298">
        <v>2060399</v>
      </c>
      <c r="B246" s="299" t="s">
        <v>323</v>
      </c>
      <c r="C246" s="297"/>
    </row>
    <row r="247" customHeight="1" spans="1:3">
      <c r="A247" s="295">
        <v>20604</v>
      </c>
      <c r="B247" s="296" t="s">
        <v>324</v>
      </c>
      <c r="C247" s="297">
        <f>SUM(C248:C250)</f>
        <v>58089</v>
      </c>
    </row>
    <row r="248" customHeight="1" spans="1:3">
      <c r="A248" s="298">
        <v>2060404</v>
      </c>
      <c r="B248" s="299" t="s">
        <v>325</v>
      </c>
      <c r="C248" s="297">
        <v>310</v>
      </c>
    </row>
    <row r="249" customHeight="1" spans="1:3">
      <c r="A249" s="298">
        <v>2060405</v>
      </c>
      <c r="B249" s="299" t="s">
        <v>326</v>
      </c>
      <c r="C249" s="297">
        <v>0</v>
      </c>
    </row>
    <row r="250" customHeight="1" spans="1:3">
      <c r="A250" s="298">
        <v>2060499</v>
      </c>
      <c r="B250" s="299" t="s">
        <v>327</v>
      </c>
      <c r="C250" s="297">
        <v>57779</v>
      </c>
    </row>
    <row r="251" customHeight="1" spans="1:3">
      <c r="A251" s="295">
        <v>20605</v>
      </c>
      <c r="B251" s="296" t="s">
        <v>328</v>
      </c>
      <c r="C251" s="297">
        <f>SUM(C252:C254)</f>
        <v>19</v>
      </c>
    </row>
    <row r="252" customHeight="1" spans="1:3">
      <c r="A252" s="298">
        <v>2060502</v>
      </c>
      <c r="B252" s="299" t="s">
        <v>329</v>
      </c>
      <c r="C252" s="297">
        <v>19</v>
      </c>
    </row>
    <row r="253" customHeight="1" spans="1:3">
      <c r="A253" s="298">
        <v>2060503</v>
      </c>
      <c r="B253" s="299" t="s">
        <v>330</v>
      </c>
      <c r="C253" s="300"/>
    </row>
    <row r="254" customHeight="1" spans="1:3">
      <c r="A254" s="298">
        <v>2060599</v>
      </c>
      <c r="B254" s="299" t="s">
        <v>331</v>
      </c>
      <c r="C254" s="297"/>
    </row>
    <row r="255" customHeight="1" spans="1:3">
      <c r="A255" s="295">
        <v>20606</v>
      </c>
      <c r="B255" s="296" t="s">
        <v>332</v>
      </c>
      <c r="C255" s="297">
        <f>SUM(C256:C258)</f>
        <v>0</v>
      </c>
    </row>
    <row r="256" customHeight="1" spans="1:3">
      <c r="A256" s="298">
        <v>2060601</v>
      </c>
      <c r="B256" s="299" t="s">
        <v>333</v>
      </c>
      <c r="C256" s="297"/>
    </row>
    <row r="257" customHeight="1" spans="1:3">
      <c r="A257" s="298">
        <v>2060602</v>
      </c>
      <c r="B257" s="299" t="s">
        <v>334</v>
      </c>
      <c r="C257" s="297"/>
    </row>
    <row r="258" customHeight="1" spans="1:3">
      <c r="A258" s="298">
        <v>2060603</v>
      </c>
      <c r="B258" s="299" t="s">
        <v>335</v>
      </c>
      <c r="C258" s="297"/>
    </row>
    <row r="259" customHeight="1" spans="1:3">
      <c r="A259" s="295">
        <v>20607</v>
      </c>
      <c r="B259" s="296" t="s">
        <v>336</v>
      </c>
      <c r="C259" s="297">
        <f>SUM(C260:C263)</f>
        <v>221</v>
      </c>
    </row>
    <row r="260" customHeight="1" spans="1:3">
      <c r="A260" s="298">
        <v>2060701</v>
      </c>
      <c r="B260" s="299" t="s">
        <v>316</v>
      </c>
      <c r="C260" s="297">
        <v>133</v>
      </c>
    </row>
    <row r="261" customHeight="1" spans="1:3">
      <c r="A261" s="298">
        <v>2060702</v>
      </c>
      <c r="B261" s="299" t="s">
        <v>337</v>
      </c>
      <c r="C261" s="297">
        <v>6</v>
      </c>
    </row>
    <row r="262" customHeight="1" spans="1:3">
      <c r="A262" s="302">
        <v>2060705</v>
      </c>
      <c r="B262" s="303" t="s">
        <v>338</v>
      </c>
      <c r="C262" s="304"/>
    </row>
    <row r="263" customHeight="1" spans="1:3">
      <c r="A263" s="298">
        <v>2060799</v>
      </c>
      <c r="B263" s="299" t="s">
        <v>339</v>
      </c>
      <c r="C263" s="297">
        <v>82</v>
      </c>
    </row>
    <row r="264" customHeight="1" spans="1:3">
      <c r="A264" s="295">
        <v>20608</v>
      </c>
      <c r="B264" s="296" t="s">
        <v>340</v>
      </c>
      <c r="C264" s="297">
        <f>SUM(C265:C266)</f>
        <v>0</v>
      </c>
    </row>
    <row r="265" customHeight="1" spans="1:3">
      <c r="A265" s="298">
        <v>2060801</v>
      </c>
      <c r="B265" s="299" t="s">
        <v>341</v>
      </c>
      <c r="C265" s="297"/>
    </row>
    <row r="266" customHeight="1" spans="1:3">
      <c r="A266" s="298">
        <v>2060899</v>
      </c>
      <c r="B266" s="299" t="s">
        <v>342</v>
      </c>
      <c r="C266" s="297"/>
    </row>
    <row r="267" customHeight="1" spans="1:3">
      <c r="A267" s="295">
        <v>20609</v>
      </c>
      <c r="B267" s="296" t="s">
        <v>343</v>
      </c>
      <c r="C267" s="297">
        <f>SUM(C268:C269)</f>
        <v>0</v>
      </c>
    </row>
    <row r="268" customHeight="1" spans="1:3">
      <c r="A268" s="298">
        <v>2060901</v>
      </c>
      <c r="B268" s="299" t="s">
        <v>344</v>
      </c>
      <c r="C268" s="297"/>
    </row>
    <row r="269" customHeight="1" spans="1:3">
      <c r="A269" s="298">
        <v>2060902</v>
      </c>
      <c r="B269" s="299" t="s">
        <v>345</v>
      </c>
      <c r="C269" s="297"/>
    </row>
    <row r="270" customHeight="1" spans="1:3">
      <c r="A270" s="295">
        <v>20699</v>
      </c>
      <c r="B270" s="296" t="s">
        <v>346</v>
      </c>
      <c r="C270" s="297">
        <f>SUM(C271:C273)</f>
        <v>0</v>
      </c>
    </row>
    <row r="271" customHeight="1" spans="1:3">
      <c r="A271" s="298">
        <v>2069901</v>
      </c>
      <c r="B271" s="299" t="s">
        <v>347</v>
      </c>
      <c r="C271" s="297"/>
    </row>
    <row r="272" customHeight="1" spans="1:3">
      <c r="A272" s="298">
        <v>2069903</v>
      </c>
      <c r="B272" s="299" t="s">
        <v>348</v>
      </c>
      <c r="C272" s="297"/>
    </row>
    <row r="273" customHeight="1" spans="1:3">
      <c r="A273" s="298">
        <v>2069999</v>
      </c>
      <c r="B273" s="299" t="s">
        <v>346</v>
      </c>
      <c r="C273" s="297"/>
    </row>
    <row r="274" customHeight="1" spans="1:3">
      <c r="A274" s="307">
        <v>207</v>
      </c>
      <c r="B274" s="308" t="s">
        <v>349</v>
      </c>
      <c r="C274" s="297">
        <f>C275+C289+C294+C300+C303</f>
        <v>4513</v>
      </c>
    </row>
    <row r="275" customHeight="1" spans="1:3">
      <c r="A275" s="295">
        <v>20701</v>
      </c>
      <c r="B275" s="296" t="s">
        <v>350</v>
      </c>
      <c r="C275" s="297">
        <f>SUM(C276:C288)</f>
        <v>2527</v>
      </c>
    </row>
    <row r="276" customHeight="1" spans="1:3">
      <c r="A276" s="298">
        <v>2070101</v>
      </c>
      <c r="B276" s="299" t="s">
        <v>147</v>
      </c>
      <c r="C276" s="297">
        <v>527</v>
      </c>
    </row>
    <row r="277" customHeight="1" spans="1:3">
      <c r="A277" s="298">
        <v>2070102</v>
      </c>
      <c r="B277" s="299" t="s">
        <v>148</v>
      </c>
      <c r="C277" s="297"/>
    </row>
    <row r="278" customHeight="1" spans="1:3">
      <c r="A278" s="298">
        <v>2070104</v>
      </c>
      <c r="B278" s="299" t="s">
        <v>351</v>
      </c>
      <c r="C278" s="297">
        <v>200</v>
      </c>
    </row>
    <row r="279" customHeight="1" spans="1:3">
      <c r="A279" s="298">
        <v>2070105</v>
      </c>
      <c r="B279" s="299" t="s">
        <v>352</v>
      </c>
      <c r="C279" s="297"/>
    </row>
    <row r="280" customHeight="1" spans="1:3">
      <c r="A280" s="298">
        <v>2070106</v>
      </c>
      <c r="B280" s="299" t="s">
        <v>353</v>
      </c>
      <c r="C280" s="297"/>
    </row>
    <row r="281" customHeight="1" spans="1:3">
      <c r="A281" s="298">
        <v>2070107</v>
      </c>
      <c r="B281" s="299" t="s">
        <v>354</v>
      </c>
      <c r="C281" s="297"/>
    </row>
    <row r="282" customHeight="1" spans="1:3">
      <c r="A282" s="298">
        <v>2070108</v>
      </c>
      <c r="B282" s="299" t="s">
        <v>355</v>
      </c>
      <c r="C282" s="297"/>
    </row>
    <row r="283" customHeight="1" spans="1:3">
      <c r="A283" s="298">
        <v>2070109</v>
      </c>
      <c r="B283" s="299" t="s">
        <v>356</v>
      </c>
      <c r="C283" s="297">
        <v>359</v>
      </c>
    </row>
    <row r="284" customHeight="1" spans="1:3">
      <c r="A284" s="298">
        <v>2070110</v>
      </c>
      <c r="B284" s="299" t="s">
        <v>357</v>
      </c>
      <c r="C284" s="297"/>
    </row>
    <row r="285" customHeight="1" spans="1:3">
      <c r="A285" s="298">
        <v>2070111</v>
      </c>
      <c r="B285" s="299" t="s">
        <v>358</v>
      </c>
      <c r="C285" s="297"/>
    </row>
    <row r="286" customHeight="1" spans="1:3">
      <c r="A286" s="298">
        <v>2070113</v>
      </c>
      <c r="B286" s="299" t="s">
        <v>359</v>
      </c>
      <c r="C286" s="297"/>
    </row>
    <row r="287" customHeight="1" spans="1:3">
      <c r="A287" s="298">
        <v>2070114</v>
      </c>
      <c r="B287" s="299" t="s">
        <v>360</v>
      </c>
      <c r="C287" s="297"/>
    </row>
    <row r="288" customHeight="1" spans="1:3">
      <c r="A288" s="298">
        <v>2070199</v>
      </c>
      <c r="B288" s="299" t="s">
        <v>361</v>
      </c>
      <c r="C288" s="297">
        <v>1441</v>
      </c>
    </row>
    <row r="289" customHeight="1" spans="1:3">
      <c r="A289" s="295">
        <v>20702</v>
      </c>
      <c r="B289" s="296" t="s">
        <v>362</v>
      </c>
      <c r="C289" s="309">
        <f>SUM(C290:C293)</f>
        <v>0</v>
      </c>
    </row>
    <row r="290" customHeight="1" spans="1:3">
      <c r="A290" s="298">
        <v>2070201</v>
      </c>
      <c r="B290" s="299" t="s">
        <v>147</v>
      </c>
      <c r="C290" s="297"/>
    </row>
    <row r="291" customHeight="1" spans="1:3">
      <c r="A291" s="302">
        <v>2070204</v>
      </c>
      <c r="B291" s="303" t="s">
        <v>363</v>
      </c>
      <c r="C291" s="312"/>
    </row>
    <row r="292" customHeight="1" spans="1:3">
      <c r="A292" s="298">
        <v>2070205</v>
      </c>
      <c r="B292" s="299" t="s">
        <v>364</v>
      </c>
      <c r="C292" s="297"/>
    </row>
    <row r="293" customHeight="1" spans="1:3">
      <c r="A293" s="298">
        <v>2070299</v>
      </c>
      <c r="B293" s="299" t="s">
        <v>365</v>
      </c>
      <c r="C293" s="297"/>
    </row>
    <row r="294" customHeight="1" spans="1:3">
      <c r="A294" s="295">
        <v>20703</v>
      </c>
      <c r="B294" s="296" t="s">
        <v>366</v>
      </c>
      <c r="C294" s="297">
        <f>SUM(C295:C299)</f>
        <v>313</v>
      </c>
    </row>
    <row r="295" customHeight="1" spans="1:3">
      <c r="A295" s="298">
        <v>2070301</v>
      </c>
      <c r="B295" s="299" t="s">
        <v>147</v>
      </c>
      <c r="C295" s="297"/>
    </row>
    <row r="296" customHeight="1" spans="1:3">
      <c r="A296" s="298">
        <v>2070305</v>
      </c>
      <c r="B296" s="299" t="s">
        <v>367</v>
      </c>
      <c r="C296" s="297"/>
    </row>
    <row r="297" customHeight="1" spans="1:3">
      <c r="A297" s="298">
        <v>2070306</v>
      </c>
      <c r="B297" s="299" t="s">
        <v>368</v>
      </c>
      <c r="C297" s="297"/>
    </row>
    <row r="298" customHeight="1" spans="1:3">
      <c r="A298" s="298">
        <v>2070307</v>
      </c>
      <c r="B298" s="299" t="s">
        <v>369</v>
      </c>
      <c r="C298" s="297">
        <v>48</v>
      </c>
    </row>
    <row r="299" customHeight="1" spans="1:3">
      <c r="A299" s="298">
        <v>2070399</v>
      </c>
      <c r="B299" s="299" t="s">
        <v>370</v>
      </c>
      <c r="C299" s="297">
        <v>265</v>
      </c>
    </row>
    <row r="300" customHeight="1" spans="1:3">
      <c r="A300" s="295" t="s">
        <v>371</v>
      </c>
      <c r="B300" s="296" t="s">
        <v>372</v>
      </c>
      <c r="C300" s="297">
        <f>SUM(C301:C302)</f>
        <v>1575</v>
      </c>
    </row>
    <row r="301" customHeight="1" spans="1:3">
      <c r="A301" s="298" t="s">
        <v>373</v>
      </c>
      <c r="B301" s="299" t="s">
        <v>374</v>
      </c>
      <c r="C301" s="297">
        <v>1575</v>
      </c>
    </row>
    <row r="302" customHeight="1" spans="1:3">
      <c r="A302" s="313">
        <v>2070699</v>
      </c>
      <c r="B302" s="299" t="s">
        <v>375</v>
      </c>
      <c r="C302" s="297"/>
    </row>
    <row r="303" customHeight="1" spans="1:3">
      <c r="A303" s="295">
        <v>20799</v>
      </c>
      <c r="B303" s="296" t="s">
        <v>376</v>
      </c>
      <c r="C303" s="297">
        <f>SUM(C304:C305)</f>
        <v>98</v>
      </c>
    </row>
    <row r="304" customHeight="1" spans="1:3">
      <c r="A304" s="298">
        <v>2079902</v>
      </c>
      <c r="B304" s="299" t="s">
        <v>377</v>
      </c>
      <c r="C304" s="297"/>
    </row>
    <row r="305" customHeight="1" spans="1:3">
      <c r="A305" s="298">
        <v>2079999</v>
      </c>
      <c r="B305" s="299" t="s">
        <v>376</v>
      </c>
      <c r="C305" s="297">
        <v>98</v>
      </c>
    </row>
    <row r="306" customHeight="1" spans="1:3">
      <c r="A306" s="314">
        <v>208</v>
      </c>
      <c r="B306" s="308" t="s">
        <v>378</v>
      </c>
      <c r="C306" s="297">
        <f>C307+C314+C319+C324+C326+C333+C339+C346+C354+C356+C359+C362+C365+C368+C371+C375+C381+C384</f>
        <v>74295</v>
      </c>
    </row>
    <row r="307" customHeight="1" spans="1:3">
      <c r="A307" s="315">
        <v>20801</v>
      </c>
      <c r="B307" s="296" t="s">
        <v>379</v>
      </c>
      <c r="C307" s="297">
        <f>SUM(C308:C313)</f>
        <v>2169</v>
      </c>
    </row>
    <row r="308" customHeight="1" spans="1:3">
      <c r="A308" s="313">
        <v>2080101</v>
      </c>
      <c r="B308" s="299" t="s">
        <v>147</v>
      </c>
      <c r="C308" s="297">
        <v>1553</v>
      </c>
    </row>
    <row r="309" customHeight="1" spans="1:3">
      <c r="A309" s="313">
        <v>2080102</v>
      </c>
      <c r="B309" s="299" t="s">
        <v>148</v>
      </c>
      <c r="C309" s="297">
        <v>374</v>
      </c>
    </row>
    <row r="310" customHeight="1" spans="1:3">
      <c r="A310" s="313">
        <v>2080107</v>
      </c>
      <c r="B310" s="299" t="s">
        <v>380</v>
      </c>
      <c r="C310" s="297">
        <v>81</v>
      </c>
    </row>
    <row r="311" customHeight="1" spans="1:3">
      <c r="A311" s="313">
        <v>2080108</v>
      </c>
      <c r="B311" s="299" t="s">
        <v>183</v>
      </c>
      <c r="C311" s="297"/>
    </row>
    <row r="312" customHeight="1" spans="1:3">
      <c r="A312" s="313">
        <v>2080109</v>
      </c>
      <c r="B312" s="299" t="s">
        <v>381</v>
      </c>
      <c r="C312" s="297">
        <v>30</v>
      </c>
    </row>
    <row r="313" customHeight="1" spans="1:3">
      <c r="A313" s="313">
        <v>2080199</v>
      </c>
      <c r="B313" s="299" t="s">
        <v>382</v>
      </c>
      <c r="C313" s="297">
        <v>131</v>
      </c>
    </row>
    <row r="314" customHeight="1" spans="1:3">
      <c r="A314" s="315">
        <v>20802</v>
      </c>
      <c r="B314" s="296" t="s">
        <v>383</v>
      </c>
      <c r="C314" s="297">
        <f>SUM(C315:C318)</f>
        <v>1249</v>
      </c>
    </row>
    <row r="315" customHeight="1" spans="1:3">
      <c r="A315" s="313">
        <v>2080201</v>
      </c>
      <c r="B315" s="299" t="s">
        <v>147</v>
      </c>
      <c r="C315" s="297">
        <v>751</v>
      </c>
    </row>
    <row r="316" customHeight="1" spans="1:3">
      <c r="A316" s="313" t="s">
        <v>384</v>
      </c>
      <c r="B316" s="299" t="s">
        <v>385</v>
      </c>
      <c r="C316" s="297">
        <v>94</v>
      </c>
    </row>
    <row r="317" customHeight="1" spans="1:3">
      <c r="A317" s="313" t="s">
        <v>386</v>
      </c>
      <c r="B317" s="299" t="s">
        <v>387</v>
      </c>
      <c r="C317" s="297">
        <v>85</v>
      </c>
    </row>
    <row r="318" customHeight="1" spans="1:3">
      <c r="A318" s="313" t="s">
        <v>388</v>
      </c>
      <c r="B318" s="299" t="s">
        <v>389</v>
      </c>
      <c r="C318" s="300">
        <v>319</v>
      </c>
    </row>
    <row r="319" customHeight="1" spans="1:3">
      <c r="A319" s="315">
        <v>20805</v>
      </c>
      <c r="B319" s="296" t="s">
        <v>390</v>
      </c>
      <c r="C319" s="297">
        <f>SUM(C320:C323)</f>
        <v>52867</v>
      </c>
    </row>
    <row r="320" customHeight="1" spans="1:3">
      <c r="A320" s="316">
        <v>2080501</v>
      </c>
      <c r="B320" s="303" t="s">
        <v>391</v>
      </c>
      <c r="C320" s="304">
        <v>877</v>
      </c>
    </row>
    <row r="321" customHeight="1" spans="1:3">
      <c r="A321" s="313">
        <v>2080505</v>
      </c>
      <c r="B321" s="299" t="s">
        <v>392</v>
      </c>
      <c r="C321" s="297">
        <v>6837</v>
      </c>
    </row>
    <row r="322" customHeight="1" spans="1:3">
      <c r="A322" s="313">
        <v>2080506</v>
      </c>
      <c r="B322" s="299" t="s">
        <v>393</v>
      </c>
      <c r="C322" s="297">
        <v>3295</v>
      </c>
    </row>
    <row r="323" customHeight="1" spans="1:3">
      <c r="A323" s="313">
        <v>2080507</v>
      </c>
      <c r="B323" s="299" t="s">
        <v>394</v>
      </c>
      <c r="C323" s="297">
        <v>41858</v>
      </c>
    </row>
    <row r="324" customHeight="1" spans="1:3">
      <c r="A324" s="315">
        <v>20807</v>
      </c>
      <c r="B324" s="296" t="s">
        <v>395</v>
      </c>
      <c r="C324" s="297">
        <f>SUM(C325)</f>
        <v>2361</v>
      </c>
    </row>
    <row r="325" customHeight="1" spans="1:3">
      <c r="A325" s="313">
        <v>2080799</v>
      </c>
      <c r="B325" s="299" t="s">
        <v>396</v>
      </c>
      <c r="C325" s="297">
        <v>2361</v>
      </c>
    </row>
    <row r="326" customHeight="1" spans="1:3">
      <c r="A326" s="315">
        <v>20808</v>
      </c>
      <c r="B326" s="296" t="s">
        <v>397</v>
      </c>
      <c r="C326" s="297">
        <f>SUM(C327:C332)</f>
        <v>3431</v>
      </c>
    </row>
    <row r="327" customHeight="1" spans="1:3">
      <c r="A327" s="313" t="s">
        <v>398</v>
      </c>
      <c r="B327" s="299" t="s">
        <v>399</v>
      </c>
      <c r="C327" s="297">
        <v>168</v>
      </c>
    </row>
    <row r="328" customHeight="1" spans="1:3">
      <c r="A328" s="313" t="s">
        <v>400</v>
      </c>
      <c r="B328" s="299" t="s">
        <v>401</v>
      </c>
      <c r="C328" s="297">
        <v>333</v>
      </c>
    </row>
    <row r="329" customHeight="1" spans="1:3">
      <c r="A329" s="313" t="s">
        <v>402</v>
      </c>
      <c r="B329" s="299" t="s">
        <v>403</v>
      </c>
      <c r="C329" s="297">
        <v>178</v>
      </c>
    </row>
    <row r="330" customHeight="1" spans="1:3">
      <c r="A330" s="313" t="s">
        <v>404</v>
      </c>
      <c r="B330" s="299" t="s">
        <v>405</v>
      </c>
      <c r="C330" s="297">
        <v>2693</v>
      </c>
    </row>
    <row r="331" customHeight="1" spans="1:3">
      <c r="A331" s="313">
        <v>2080808</v>
      </c>
      <c r="B331" s="299" t="s">
        <v>406</v>
      </c>
      <c r="C331" s="297">
        <v>20</v>
      </c>
    </row>
    <row r="332" customHeight="1" spans="1:3">
      <c r="A332" s="313" t="s">
        <v>407</v>
      </c>
      <c r="B332" s="299" t="s">
        <v>408</v>
      </c>
      <c r="C332" s="297">
        <v>39</v>
      </c>
    </row>
    <row r="333" customHeight="1" spans="1:3">
      <c r="A333" s="315">
        <v>20809</v>
      </c>
      <c r="B333" s="296" t="s">
        <v>409</v>
      </c>
      <c r="C333" s="297">
        <f>SUM(C334:C338)</f>
        <v>909</v>
      </c>
    </row>
    <row r="334" customHeight="1" spans="1:3">
      <c r="A334" s="313" t="s">
        <v>410</v>
      </c>
      <c r="B334" s="299" t="s">
        <v>411</v>
      </c>
      <c r="C334" s="297">
        <v>603</v>
      </c>
    </row>
    <row r="335" customHeight="1" spans="1:3">
      <c r="A335" s="313">
        <v>2080902</v>
      </c>
      <c r="B335" s="299" t="s">
        <v>412</v>
      </c>
      <c r="C335" s="297">
        <v>77</v>
      </c>
    </row>
    <row r="336" customHeight="1" spans="1:3">
      <c r="A336" s="313">
        <v>2080903</v>
      </c>
      <c r="B336" s="299" t="s">
        <v>413</v>
      </c>
      <c r="C336" s="297">
        <v>20</v>
      </c>
    </row>
    <row r="337" customHeight="1" spans="1:3">
      <c r="A337" s="313">
        <v>2080904</v>
      </c>
      <c r="B337" s="299" t="s">
        <v>414</v>
      </c>
      <c r="C337" s="297">
        <v>63</v>
      </c>
    </row>
    <row r="338" customHeight="1" spans="1:3">
      <c r="A338" s="313">
        <v>2080905</v>
      </c>
      <c r="B338" s="299" t="s">
        <v>415</v>
      </c>
      <c r="C338" s="297">
        <v>146</v>
      </c>
    </row>
    <row r="339" customHeight="1" spans="1:3">
      <c r="A339" s="315" t="s">
        <v>416</v>
      </c>
      <c r="B339" s="296" t="s">
        <v>417</v>
      </c>
      <c r="C339" s="297">
        <f>SUM(C340:C345)</f>
        <v>3084</v>
      </c>
    </row>
    <row r="340" customHeight="1" spans="1:3">
      <c r="A340" s="313" t="s">
        <v>418</v>
      </c>
      <c r="B340" s="299" t="s">
        <v>419</v>
      </c>
      <c r="C340" s="297">
        <v>35</v>
      </c>
    </row>
    <row r="341" customHeight="1" spans="1:3">
      <c r="A341" s="313" t="s">
        <v>420</v>
      </c>
      <c r="B341" s="299" t="s">
        <v>421</v>
      </c>
      <c r="C341" s="297">
        <v>1006</v>
      </c>
    </row>
    <row r="342" customHeight="1" spans="1:3">
      <c r="A342" s="313" t="s">
        <v>422</v>
      </c>
      <c r="B342" s="299" t="s">
        <v>423</v>
      </c>
      <c r="C342" s="297">
        <v>520</v>
      </c>
    </row>
    <row r="343" customHeight="1" spans="1:3">
      <c r="A343" s="313" t="s">
        <v>424</v>
      </c>
      <c r="B343" s="299" t="s">
        <v>425</v>
      </c>
      <c r="C343" s="297">
        <v>515</v>
      </c>
    </row>
    <row r="344" customHeight="1" spans="1:3">
      <c r="A344" s="313" t="s">
        <v>426</v>
      </c>
      <c r="B344" s="299" t="s">
        <v>427</v>
      </c>
      <c r="C344" s="297">
        <v>804</v>
      </c>
    </row>
    <row r="345" customHeight="1" spans="1:3">
      <c r="A345" s="313" t="s">
        <v>428</v>
      </c>
      <c r="B345" s="299" t="s">
        <v>429</v>
      </c>
      <c r="C345" s="297">
        <v>204</v>
      </c>
    </row>
    <row r="346" customHeight="1" spans="1:3">
      <c r="A346" s="315">
        <v>20811</v>
      </c>
      <c r="B346" s="296" t="s">
        <v>430</v>
      </c>
      <c r="C346" s="297">
        <f>SUM(C347:C353)</f>
        <v>818</v>
      </c>
    </row>
    <row r="347" customHeight="1" spans="1:3">
      <c r="A347" s="313">
        <v>2081101</v>
      </c>
      <c r="B347" s="299" t="s">
        <v>147</v>
      </c>
      <c r="C347" s="297">
        <v>223</v>
      </c>
    </row>
    <row r="348" customHeight="1" spans="1:3">
      <c r="A348" s="313">
        <v>2081103</v>
      </c>
      <c r="B348" s="299" t="s">
        <v>149</v>
      </c>
      <c r="C348" s="297"/>
    </row>
    <row r="349" customHeight="1" spans="1:3">
      <c r="A349" s="316">
        <v>2081104</v>
      </c>
      <c r="B349" s="303" t="s">
        <v>431</v>
      </c>
      <c r="C349" s="304">
        <v>64</v>
      </c>
    </row>
    <row r="350" customHeight="1" spans="1:3">
      <c r="A350" s="313">
        <v>2081105</v>
      </c>
      <c r="B350" s="299" t="s">
        <v>432</v>
      </c>
      <c r="C350" s="297">
        <v>23</v>
      </c>
    </row>
    <row r="351" customHeight="1" spans="1:3">
      <c r="A351" s="313">
        <v>2081106</v>
      </c>
      <c r="B351" s="299" t="s">
        <v>433</v>
      </c>
      <c r="C351" s="297">
        <v>6</v>
      </c>
    </row>
    <row r="352" customHeight="1" spans="1:3">
      <c r="A352" s="313" t="s">
        <v>434</v>
      </c>
      <c r="B352" s="299" t="s">
        <v>435</v>
      </c>
      <c r="C352" s="297">
        <v>194</v>
      </c>
    </row>
    <row r="353" customHeight="1" spans="1:3">
      <c r="A353" s="313">
        <v>2081199</v>
      </c>
      <c r="B353" s="299" t="s">
        <v>436</v>
      </c>
      <c r="C353" s="297">
        <v>308</v>
      </c>
    </row>
    <row r="354" customHeight="1" spans="1:3">
      <c r="A354" s="315">
        <v>20816</v>
      </c>
      <c r="B354" s="296" t="s">
        <v>437</v>
      </c>
      <c r="C354" s="297">
        <f>SUM(C355)</f>
        <v>0</v>
      </c>
    </row>
    <row r="355" customHeight="1" spans="1:3">
      <c r="A355" s="313">
        <v>2081699</v>
      </c>
      <c r="B355" s="299" t="s">
        <v>438</v>
      </c>
      <c r="C355" s="300"/>
    </row>
    <row r="356" customHeight="1" spans="1:3">
      <c r="A356" s="315" t="s">
        <v>439</v>
      </c>
      <c r="B356" s="296" t="s">
        <v>440</v>
      </c>
      <c r="C356" s="300">
        <f>SUM(C357:C358)</f>
        <v>502</v>
      </c>
    </row>
    <row r="357" customHeight="1" spans="1:3">
      <c r="A357" s="313" t="s">
        <v>441</v>
      </c>
      <c r="B357" s="299" t="s">
        <v>442</v>
      </c>
      <c r="C357" s="300">
        <v>454</v>
      </c>
    </row>
    <row r="358" customHeight="1" spans="1:3">
      <c r="A358" s="313" t="s">
        <v>443</v>
      </c>
      <c r="B358" s="299" t="s">
        <v>444</v>
      </c>
      <c r="C358" s="300">
        <v>48</v>
      </c>
    </row>
    <row r="359" customHeight="1" spans="1:3">
      <c r="A359" s="315" t="s">
        <v>445</v>
      </c>
      <c r="B359" s="296" t="s">
        <v>446</v>
      </c>
      <c r="C359" s="300">
        <f>SUM(C360:C361)</f>
        <v>72</v>
      </c>
    </row>
    <row r="360" customHeight="1" spans="1:3">
      <c r="A360" s="313" t="s">
        <v>447</v>
      </c>
      <c r="B360" s="299" t="s">
        <v>448</v>
      </c>
      <c r="C360" s="300">
        <v>70</v>
      </c>
    </row>
    <row r="361" customHeight="1" spans="1:3">
      <c r="A361" s="313" t="s">
        <v>449</v>
      </c>
      <c r="B361" s="299" t="s">
        <v>450</v>
      </c>
      <c r="C361" s="300">
        <v>2</v>
      </c>
    </row>
    <row r="362" customHeight="1" spans="1:3">
      <c r="A362" s="315" t="s">
        <v>451</v>
      </c>
      <c r="B362" s="296" t="s">
        <v>452</v>
      </c>
      <c r="C362" s="300">
        <f>SUM(C363:C364)</f>
        <v>221</v>
      </c>
    </row>
    <row r="363" customHeight="1" spans="1:3">
      <c r="A363" s="313" t="s">
        <v>453</v>
      </c>
      <c r="B363" s="299" t="s">
        <v>454</v>
      </c>
      <c r="C363" s="300">
        <v>16</v>
      </c>
    </row>
    <row r="364" customHeight="1" spans="1:3">
      <c r="A364" s="313" t="s">
        <v>455</v>
      </c>
      <c r="B364" s="299" t="s">
        <v>456</v>
      </c>
      <c r="C364" s="300">
        <v>205</v>
      </c>
    </row>
    <row r="365" customHeight="1" spans="1:3">
      <c r="A365" s="315" t="s">
        <v>457</v>
      </c>
      <c r="B365" s="296" t="s">
        <v>458</v>
      </c>
      <c r="C365" s="300">
        <f>SUM(C366:C367)</f>
        <v>0</v>
      </c>
    </row>
    <row r="366" customHeight="1" spans="1:3">
      <c r="A366" s="313" t="s">
        <v>459</v>
      </c>
      <c r="B366" s="299" t="s">
        <v>460</v>
      </c>
      <c r="C366" s="300"/>
    </row>
    <row r="367" customHeight="1" spans="1:3">
      <c r="A367" s="313" t="s">
        <v>461</v>
      </c>
      <c r="B367" s="299" t="s">
        <v>462</v>
      </c>
      <c r="C367" s="300"/>
    </row>
    <row r="368" customHeight="1" spans="1:3">
      <c r="A368" s="315" t="s">
        <v>463</v>
      </c>
      <c r="B368" s="296" t="s">
        <v>464</v>
      </c>
      <c r="C368" s="300">
        <f>SUM(C369:C370)</f>
        <v>1</v>
      </c>
    </row>
    <row r="369" customHeight="1" spans="1:3">
      <c r="A369" s="313" t="s">
        <v>465</v>
      </c>
      <c r="B369" s="299" t="s">
        <v>466</v>
      </c>
      <c r="C369" s="300">
        <v>1</v>
      </c>
    </row>
    <row r="370" customHeight="1" spans="1:3">
      <c r="A370" s="313" t="s">
        <v>467</v>
      </c>
      <c r="B370" s="299" t="s">
        <v>468</v>
      </c>
      <c r="C370" s="300"/>
    </row>
    <row r="371" customHeight="1" spans="1:3">
      <c r="A371" s="315">
        <v>20826</v>
      </c>
      <c r="B371" s="296" t="s">
        <v>469</v>
      </c>
      <c r="C371" s="297">
        <f>SUM(C372:C374)</f>
        <v>5650</v>
      </c>
    </row>
    <row r="372" customHeight="1" spans="1:3">
      <c r="A372" s="313">
        <v>2082601</v>
      </c>
      <c r="B372" s="299" t="s">
        <v>470</v>
      </c>
      <c r="C372" s="297">
        <v>2500</v>
      </c>
    </row>
    <row r="373" customHeight="1" spans="1:3">
      <c r="A373" s="313" t="s">
        <v>471</v>
      </c>
      <c r="B373" s="299" t="s">
        <v>472</v>
      </c>
      <c r="C373" s="297">
        <v>3150</v>
      </c>
    </row>
    <row r="374" customHeight="1" spans="1:3">
      <c r="A374" s="313" t="s">
        <v>473</v>
      </c>
      <c r="B374" s="299" t="s">
        <v>474</v>
      </c>
      <c r="C374" s="297">
        <v>0</v>
      </c>
    </row>
    <row r="375" customHeight="1" spans="1:3">
      <c r="A375" s="315">
        <v>20828</v>
      </c>
      <c r="B375" s="296" t="s">
        <v>475</v>
      </c>
      <c r="C375" s="297">
        <f>SUM(C376:C380)</f>
        <v>745</v>
      </c>
    </row>
    <row r="376" customHeight="1" spans="1:3">
      <c r="A376" s="313">
        <v>2082801</v>
      </c>
      <c r="B376" s="299" t="s">
        <v>147</v>
      </c>
      <c r="C376" s="297">
        <v>294</v>
      </c>
    </row>
    <row r="377" customHeight="1" spans="1:3">
      <c r="A377" s="313">
        <v>2082802</v>
      </c>
      <c r="B377" s="299" t="s">
        <v>148</v>
      </c>
      <c r="C377" s="297"/>
    </row>
    <row r="378" customHeight="1" spans="1:3">
      <c r="A378" s="316">
        <v>2082804</v>
      </c>
      <c r="B378" s="303" t="s">
        <v>476</v>
      </c>
      <c r="C378" s="304">
        <v>156</v>
      </c>
    </row>
    <row r="379" customHeight="1" spans="1:3">
      <c r="A379" s="313">
        <v>2082850</v>
      </c>
      <c r="B379" s="299" t="s">
        <v>154</v>
      </c>
      <c r="C379" s="297"/>
    </row>
    <row r="380" customHeight="1" spans="1:3">
      <c r="A380" s="313">
        <v>2082899</v>
      </c>
      <c r="B380" s="299" t="s">
        <v>477</v>
      </c>
      <c r="C380" s="297">
        <v>295</v>
      </c>
    </row>
    <row r="381" customHeight="1" spans="1:3">
      <c r="A381" s="315" t="s">
        <v>478</v>
      </c>
      <c r="B381" s="295" t="s">
        <v>479</v>
      </c>
      <c r="C381" s="297">
        <f>SUM(C382:C383)</f>
        <v>6</v>
      </c>
    </row>
    <row r="382" customHeight="1" spans="1:3">
      <c r="A382" s="313" t="s">
        <v>480</v>
      </c>
      <c r="B382" s="299" t="s">
        <v>481</v>
      </c>
      <c r="C382" s="297">
        <v>6</v>
      </c>
    </row>
    <row r="383" customHeight="1" spans="1:3">
      <c r="A383" s="313" t="s">
        <v>482</v>
      </c>
      <c r="B383" s="299" t="s">
        <v>483</v>
      </c>
      <c r="C383" s="297"/>
    </row>
    <row r="384" customHeight="1" spans="1:3">
      <c r="A384" s="315">
        <v>20899</v>
      </c>
      <c r="B384" s="296" t="s">
        <v>484</v>
      </c>
      <c r="C384" s="297">
        <f>SUM(C385)</f>
        <v>210</v>
      </c>
    </row>
    <row r="385" customHeight="1" spans="1:3">
      <c r="A385" s="313">
        <v>2089999</v>
      </c>
      <c r="B385" s="299" t="s">
        <v>484</v>
      </c>
      <c r="C385" s="297">
        <v>210</v>
      </c>
    </row>
    <row r="386" customHeight="1" spans="1:3">
      <c r="A386" s="307">
        <v>210</v>
      </c>
      <c r="B386" s="308" t="s">
        <v>485</v>
      </c>
      <c r="C386" s="297">
        <f>C387+C391+C399+C403+C413+C417+C422+C425+C427+C430+C437+C440+C442</f>
        <v>53193</v>
      </c>
    </row>
    <row r="387" customHeight="1" spans="1:3">
      <c r="A387" s="295">
        <v>21001</v>
      </c>
      <c r="B387" s="296" t="s">
        <v>486</v>
      </c>
      <c r="C387" s="297">
        <f>SUM(C388:C390)</f>
        <v>19184</v>
      </c>
    </row>
    <row r="388" customHeight="1" spans="1:3">
      <c r="A388" s="298">
        <v>2100101</v>
      </c>
      <c r="B388" s="299" t="s">
        <v>147</v>
      </c>
      <c r="C388" s="297">
        <v>776</v>
      </c>
    </row>
    <row r="389" customHeight="1" spans="1:3">
      <c r="A389" s="298">
        <v>2100103</v>
      </c>
      <c r="B389" s="299" t="s">
        <v>149</v>
      </c>
      <c r="C389" s="297"/>
    </row>
    <row r="390" customHeight="1" spans="1:3">
      <c r="A390" s="298">
        <v>2100199</v>
      </c>
      <c r="B390" s="299" t="s">
        <v>487</v>
      </c>
      <c r="C390" s="300">
        <v>18408</v>
      </c>
    </row>
    <row r="391" customHeight="1" spans="1:3">
      <c r="A391" s="295">
        <v>21002</v>
      </c>
      <c r="B391" s="296" t="s">
        <v>488</v>
      </c>
      <c r="C391" s="297">
        <f>SUM(C392:C398)</f>
        <v>8710</v>
      </c>
    </row>
    <row r="392" customHeight="1" spans="1:3">
      <c r="A392" s="298">
        <v>2100201</v>
      </c>
      <c r="B392" s="299" t="s">
        <v>489</v>
      </c>
      <c r="C392" s="300">
        <v>8710</v>
      </c>
    </row>
    <row r="393" customHeight="1" spans="1:3">
      <c r="A393" s="298">
        <v>2100202</v>
      </c>
      <c r="B393" s="299" t="s">
        <v>490</v>
      </c>
      <c r="C393" s="297"/>
    </row>
    <row r="394" customHeight="1" spans="1:3">
      <c r="A394" s="298">
        <v>2100203</v>
      </c>
      <c r="B394" s="299" t="s">
        <v>491</v>
      </c>
      <c r="C394" s="297"/>
    </row>
    <row r="395" customHeight="1" spans="1:3">
      <c r="A395" s="298">
        <v>2100205</v>
      </c>
      <c r="B395" s="299" t="s">
        <v>492</v>
      </c>
      <c r="C395" s="297"/>
    </row>
    <row r="396" customHeight="1" spans="1:3">
      <c r="A396" s="298">
        <v>2100207</v>
      </c>
      <c r="B396" s="299" t="s">
        <v>493</v>
      </c>
      <c r="C396" s="297"/>
    </row>
    <row r="397" customHeight="1" spans="1:3">
      <c r="A397" s="298">
        <v>2100208</v>
      </c>
      <c r="B397" s="299" t="s">
        <v>494</v>
      </c>
      <c r="C397" s="297"/>
    </row>
    <row r="398" customHeight="1" spans="1:3">
      <c r="A398" s="298">
        <v>2100213</v>
      </c>
      <c r="B398" s="299" t="s">
        <v>495</v>
      </c>
      <c r="C398" s="297"/>
    </row>
    <row r="399" customHeight="1" spans="1:3">
      <c r="A399" s="295" t="s">
        <v>496</v>
      </c>
      <c r="B399" s="296" t="s">
        <v>497</v>
      </c>
      <c r="C399" s="317">
        <f>SUM(C400:C402)</f>
        <v>7240</v>
      </c>
    </row>
    <row r="400" customHeight="1" spans="1:3">
      <c r="A400" s="298" t="s">
        <v>498</v>
      </c>
      <c r="B400" s="299" t="s">
        <v>499</v>
      </c>
      <c r="C400" s="317">
        <v>0</v>
      </c>
    </row>
    <row r="401" customHeight="1" spans="1:3">
      <c r="A401" s="298" t="s">
        <v>500</v>
      </c>
      <c r="B401" s="299" t="s">
        <v>501</v>
      </c>
      <c r="C401" s="317">
        <v>6130</v>
      </c>
    </row>
    <row r="402" customHeight="1" spans="1:3">
      <c r="A402" s="298" t="s">
        <v>502</v>
      </c>
      <c r="B402" s="299" t="s">
        <v>503</v>
      </c>
      <c r="C402" s="317">
        <v>1110</v>
      </c>
    </row>
    <row r="403" customHeight="1" spans="1:3">
      <c r="A403" s="295">
        <v>21004</v>
      </c>
      <c r="B403" s="296" t="s">
        <v>504</v>
      </c>
      <c r="C403" s="297">
        <f>SUM(C404:C412)</f>
        <v>4890</v>
      </c>
    </row>
    <row r="404" customHeight="1" spans="1:3">
      <c r="A404" s="298">
        <v>2100401</v>
      </c>
      <c r="B404" s="299" t="s">
        <v>505</v>
      </c>
      <c r="C404" s="300">
        <v>915</v>
      </c>
    </row>
    <row r="405" customHeight="1" spans="1:3">
      <c r="A405" s="298">
        <v>2100402</v>
      </c>
      <c r="B405" s="299" t="s">
        <v>506</v>
      </c>
      <c r="C405" s="297">
        <v>72</v>
      </c>
    </row>
    <row r="406" customHeight="1" spans="1:3">
      <c r="A406" s="298">
        <v>2100403</v>
      </c>
      <c r="B406" s="299" t="s">
        <v>507</v>
      </c>
      <c r="C406" s="297">
        <v>735</v>
      </c>
    </row>
    <row r="407" customHeight="1" spans="1:3">
      <c r="A407" s="302">
        <v>2100406</v>
      </c>
      <c r="B407" s="303" t="s">
        <v>508</v>
      </c>
      <c r="C407" s="312"/>
    </row>
    <row r="408" customHeight="1" spans="1:3">
      <c r="A408" s="298">
        <v>2100407</v>
      </c>
      <c r="B408" s="299" t="s">
        <v>509</v>
      </c>
      <c r="C408" s="297"/>
    </row>
    <row r="409" customHeight="1" spans="1:3">
      <c r="A409" s="298">
        <v>2100408</v>
      </c>
      <c r="B409" s="299" t="s">
        <v>510</v>
      </c>
      <c r="C409" s="297">
        <v>2591</v>
      </c>
    </row>
    <row r="410" customHeight="1" spans="1:3">
      <c r="A410" s="298">
        <v>2100409</v>
      </c>
      <c r="B410" s="299" t="s">
        <v>511</v>
      </c>
      <c r="C410" s="297">
        <v>65</v>
      </c>
    </row>
    <row r="411" customHeight="1" spans="1:3">
      <c r="A411" s="298">
        <v>2100410</v>
      </c>
      <c r="B411" s="299" t="s">
        <v>512</v>
      </c>
      <c r="C411" s="297"/>
    </row>
    <row r="412" customHeight="1" spans="1:3">
      <c r="A412" s="298" t="s">
        <v>513</v>
      </c>
      <c r="B412" s="299" t="s">
        <v>514</v>
      </c>
      <c r="C412" s="297">
        <v>512</v>
      </c>
    </row>
    <row r="413" customHeight="1" spans="1:3">
      <c r="A413" s="295">
        <v>21007</v>
      </c>
      <c r="B413" s="296" t="s">
        <v>515</v>
      </c>
      <c r="C413" s="297">
        <f>SUM(C414:C416)</f>
        <v>1958</v>
      </c>
    </row>
    <row r="414" customHeight="1" spans="1:3">
      <c r="A414" s="298">
        <v>2100716</v>
      </c>
      <c r="B414" s="299" t="s">
        <v>516</v>
      </c>
      <c r="C414" s="297"/>
    </row>
    <row r="415" customHeight="1" spans="1:3">
      <c r="A415" s="298" t="s">
        <v>517</v>
      </c>
      <c r="B415" s="299" t="s">
        <v>518</v>
      </c>
      <c r="C415" s="297">
        <v>1958</v>
      </c>
    </row>
    <row r="416" customHeight="1" spans="1:3">
      <c r="A416" s="298">
        <v>2100799</v>
      </c>
      <c r="B416" s="299" t="s">
        <v>519</v>
      </c>
      <c r="C416" s="297"/>
    </row>
    <row r="417" customHeight="1" spans="1:3">
      <c r="A417" s="295">
        <v>21011</v>
      </c>
      <c r="B417" s="296" t="s">
        <v>520</v>
      </c>
      <c r="C417" s="297">
        <f>SUM(C418:C421)</f>
        <v>6448</v>
      </c>
    </row>
    <row r="418" customHeight="1" spans="1:3">
      <c r="A418" s="298">
        <v>2101101</v>
      </c>
      <c r="B418" s="299" t="s">
        <v>521</v>
      </c>
      <c r="C418" s="297">
        <v>2085</v>
      </c>
    </row>
    <row r="419" customHeight="1" spans="1:3">
      <c r="A419" s="298">
        <v>2101102</v>
      </c>
      <c r="B419" s="299" t="s">
        <v>522</v>
      </c>
      <c r="C419" s="297">
        <v>462</v>
      </c>
    </row>
    <row r="420" customHeight="1" spans="1:3">
      <c r="A420" s="298" t="s">
        <v>523</v>
      </c>
      <c r="B420" s="299" t="s">
        <v>524</v>
      </c>
      <c r="C420" s="297">
        <v>3901</v>
      </c>
    </row>
    <row r="421" customHeight="1" spans="1:3">
      <c r="A421" s="298">
        <v>2101199</v>
      </c>
      <c r="B421" s="299" t="s">
        <v>525</v>
      </c>
      <c r="C421" s="297"/>
    </row>
    <row r="422" customHeight="1" spans="1:3">
      <c r="A422" s="295">
        <v>21012</v>
      </c>
      <c r="B422" s="296" t="s">
        <v>526</v>
      </c>
      <c r="C422" s="297">
        <f>SUM(C423:C424)</f>
        <v>3553</v>
      </c>
    </row>
    <row r="423" customHeight="1" spans="1:3">
      <c r="A423" s="298" t="s">
        <v>527</v>
      </c>
      <c r="B423" s="299" t="s">
        <v>528</v>
      </c>
      <c r="C423" s="297">
        <v>3553</v>
      </c>
    </row>
    <row r="424" customHeight="1" spans="1:3">
      <c r="A424" s="298">
        <v>2101299</v>
      </c>
      <c r="B424" s="299" t="s">
        <v>529</v>
      </c>
      <c r="C424" s="297"/>
    </row>
    <row r="425" customHeight="1" spans="1:3">
      <c r="A425" s="295" t="s">
        <v>530</v>
      </c>
      <c r="B425" s="296" t="s">
        <v>531</v>
      </c>
      <c r="C425" s="297">
        <f>SUM(C426)</f>
        <v>300</v>
      </c>
    </row>
    <row r="426" customHeight="1" spans="1:3">
      <c r="A426" s="298" t="s">
        <v>532</v>
      </c>
      <c r="B426" s="299" t="s">
        <v>533</v>
      </c>
      <c r="C426" s="297">
        <v>300</v>
      </c>
    </row>
    <row r="427" customHeight="1" spans="1:3">
      <c r="A427" s="295">
        <v>21014</v>
      </c>
      <c r="B427" s="296" t="s">
        <v>534</v>
      </c>
      <c r="C427" s="297">
        <f>SUM(C428:C429)</f>
        <v>135</v>
      </c>
    </row>
    <row r="428" customHeight="1" spans="1:3">
      <c r="A428" s="298">
        <v>2101401</v>
      </c>
      <c r="B428" s="299" t="s">
        <v>535</v>
      </c>
      <c r="C428" s="297">
        <v>128</v>
      </c>
    </row>
    <row r="429" customHeight="1" spans="1:3">
      <c r="A429" s="298" t="s">
        <v>536</v>
      </c>
      <c r="B429" s="299" t="s">
        <v>537</v>
      </c>
      <c r="C429" s="297">
        <v>7</v>
      </c>
    </row>
    <row r="430" customHeight="1" spans="1:3">
      <c r="A430" s="295">
        <v>21015</v>
      </c>
      <c r="B430" s="296" t="s">
        <v>538</v>
      </c>
      <c r="C430" s="297">
        <f>SUM(C431:C436)</f>
        <v>775</v>
      </c>
    </row>
    <row r="431" customHeight="1" spans="1:3">
      <c r="A431" s="298">
        <v>2101501</v>
      </c>
      <c r="B431" s="299" t="s">
        <v>147</v>
      </c>
      <c r="C431" s="297">
        <v>571</v>
      </c>
    </row>
    <row r="432" customHeight="1" spans="1:3">
      <c r="A432" s="298" t="s">
        <v>539</v>
      </c>
      <c r="B432" s="299" t="s">
        <v>148</v>
      </c>
      <c r="C432" s="297">
        <v>127</v>
      </c>
    </row>
    <row r="433" customHeight="1" spans="1:3">
      <c r="A433" s="298">
        <v>2101504</v>
      </c>
      <c r="B433" s="299" t="s">
        <v>183</v>
      </c>
      <c r="C433" s="297"/>
    </row>
    <row r="434" customHeight="1" spans="1:3">
      <c r="A434" s="298">
        <v>2101505</v>
      </c>
      <c r="B434" s="299" t="s">
        <v>540</v>
      </c>
      <c r="C434" s="297"/>
    </row>
    <row r="435" customHeight="1" spans="1:3">
      <c r="A435" s="298">
        <v>2101506</v>
      </c>
      <c r="B435" s="299" t="s">
        <v>541</v>
      </c>
      <c r="C435" s="297"/>
    </row>
    <row r="436" customHeight="1" spans="1:3">
      <c r="A436" s="302">
        <v>2101599</v>
      </c>
      <c r="B436" s="303" t="s">
        <v>542</v>
      </c>
      <c r="C436" s="304">
        <v>77</v>
      </c>
    </row>
    <row r="437" customHeight="1" spans="1:3">
      <c r="A437" s="295">
        <v>21017</v>
      </c>
      <c r="B437" s="296" t="s">
        <v>543</v>
      </c>
      <c r="C437" s="297">
        <f>SUM(C438:C439)</f>
        <v>0</v>
      </c>
    </row>
    <row r="438" customHeight="1" spans="1:3">
      <c r="A438" s="298">
        <v>2101704</v>
      </c>
      <c r="B438" s="299" t="s">
        <v>544</v>
      </c>
      <c r="C438" s="297"/>
    </row>
    <row r="439" customHeight="1" spans="1:3">
      <c r="A439" s="298">
        <v>2101799</v>
      </c>
      <c r="B439" s="299" t="s">
        <v>545</v>
      </c>
      <c r="C439" s="297"/>
    </row>
    <row r="440" customHeight="1" spans="1:3">
      <c r="A440" s="295">
        <v>21018</v>
      </c>
      <c r="B440" s="296" t="s">
        <v>546</v>
      </c>
      <c r="C440" s="297">
        <f>SUM(C441)</f>
        <v>0</v>
      </c>
    </row>
    <row r="441" customHeight="1" spans="1:3">
      <c r="A441" s="298">
        <v>2101899</v>
      </c>
      <c r="B441" s="299" t="s">
        <v>547</v>
      </c>
      <c r="C441" s="297"/>
    </row>
    <row r="442" customHeight="1" spans="1:3">
      <c r="A442" s="295">
        <v>21099</v>
      </c>
      <c r="B442" s="296" t="s">
        <v>548</v>
      </c>
      <c r="C442" s="297">
        <f>SUM(C443)</f>
        <v>0</v>
      </c>
    </row>
    <row r="443" customHeight="1" spans="1:3">
      <c r="A443" s="298">
        <v>2109999</v>
      </c>
      <c r="B443" s="299" t="s">
        <v>548</v>
      </c>
      <c r="C443" s="297"/>
    </row>
    <row r="444" customHeight="1" spans="1:3">
      <c r="A444" s="307">
        <v>211</v>
      </c>
      <c r="B444" s="308" t="s">
        <v>549</v>
      </c>
      <c r="C444" s="297">
        <f>C445+C451+C455+C463+C467+C469+C471+C475</f>
        <v>57552</v>
      </c>
    </row>
    <row r="445" customHeight="1" spans="1:3">
      <c r="A445" s="295">
        <v>21101</v>
      </c>
      <c r="B445" s="296" t="s">
        <v>550</v>
      </c>
      <c r="C445" s="297">
        <f>SUM(C446:C450)</f>
        <v>0</v>
      </c>
    </row>
    <row r="446" customHeight="1" spans="1:3">
      <c r="A446" s="298">
        <v>2110101</v>
      </c>
      <c r="B446" s="299" t="s">
        <v>147</v>
      </c>
      <c r="C446" s="297"/>
    </row>
    <row r="447" customHeight="1" spans="1:3">
      <c r="A447" s="298">
        <v>2110102</v>
      </c>
      <c r="B447" s="299" t="s">
        <v>148</v>
      </c>
      <c r="C447" s="297"/>
    </row>
    <row r="448" customHeight="1" spans="1:3">
      <c r="A448" s="298">
        <v>2110103</v>
      </c>
      <c r="B448" s="299" t="s">
        <v>149</v>
      </c>
      <c r="C448" s="297"/>
    </row>
    <row r="449" customHeight="1" spans="1:3">
      <c r="A449" s="298">
        <v>2110105</v>
      </c>
      <c r="B449" s="299" t="s">
        <v>551</v>
      </c>
      <c r="C449" s="297"/>
    </row>
    <row r="450" customHeight="1" spans="1:3">
      <c r="A450" s="298">
        <v>2110199</v>
      </c>
      <c r="B450" s="299" t="s">
        <v>552</v>
      </c>
      <c r="C450" s="297"/>
    </row>
    <row r="451" customHeight="1" spans="1:3">
      <c r="A451" s="295">
        <v>21102</v>
      </c>
      <c r="B451" s="296" t="s">
        <v>553</v>
      </c>
      <c r="C451" s="297">
        <f>SUM(C452:C454)</f>
        <v>0</v>
      </c>
    </row>
    <row r="452" customHeight="1" spans="1:3">
      <c r="A452" s="298">
        <v>2110203</v>
      </c>
      <c r="B452" s="299" t="s">
        <v>554</v>
      </c>
      <c r="C452" s="297"/>
    </row>
    <row r="453" customHeight="1" spans="1:3">
      <c r="A453" s="298">
        <v>2110204</v>
      </c>
      <c r="B453" s="299" t="s">
        <v>555</v>
      </c>
      <c r="C453" s="297"/>
    </row>
    <row r="454" customHeight="1" spans="1:3">
      <c r="A454" s="298">
        <v>2110299</v>
      </c>
      <c r="B454" s="299" t="s">
        <v>556</v>
      </c>
      <c r="C454" s="297"/>
    </row>
    <row r="455" customHeight="1" spans="1:3">
      <c r="A455" s="295">
        <v>21103</v>
      </c>
      <c r="B455" s="296" t="s">
        <v>557</v>
      </c>
      <c r="C455" s="297">
        <f>SUM(C456:C462)</f>
        <v>55701</v>
      </c>
    </row>
    <row r="456" customHeight="1" spans="1:3">
      <c r="A456" s="298">
        <v>2110301</v>
      </c>
      <c r="B456" s="299" t="s">
        <v>558</v>
      </c>
      <c r="C456" s="297">
        <v>55701</v>
      </c>
    </row>
    <row r="457" customHeight="1" spans="1:3">
      <c r="A457" s="298">
        <v>2110302</v>
      </c>
      <c r="B457" s="299" t="s">
        <v>559</v>
      </c>
      <c r="C457" s="297"/>
    </row>
    <row r="458" customHeight="1" spans="1:3">
      <c r="A458" s="298">
        <v>2110303</v>
      </c>
      <c r="B458" s="299" t="s">
        <v>560</v>
      </c>
      <c r="C458" s="297"/>
    </row>
    <row r="459" customHeight="1" spans="1:3">
      <c r="A459" s="298">
        <v>2110304</v>
      </c>
      <c r="B459" s="299" t="s">
        <v>561</v>
      </c>
      <c r="C459" s="297"/>
    </row>
    <row r="460" customHeight="1" spans="1:3">
      <c r="A460" s="298">
        <v>2110305</v>
      </c>
      <c r="B460" s="299" t="s">
        <v>562</v>
      </c>
      <c r="C460" s="297"/>
    </row>
    <row r="461" customHeight="1" spans="1:3">
      <c r="A461" s="298">
        <v>2110307</v>
      </c>
      <c r="B461" s="299" t="s">
        <v>563</v>
      </c>
      <c r="C461" s="297"/>
    </row>
    <row r="462" customHeight="1" spans="1:3">
      <c r="A462" s="298">
        <v>2110399</v>
      </c>
      <c r="B462" s="299" t="s">
        <v>564</v>
      </c>
      <c r="C462" s="297"/>
    </row>
    <row r="463" customHeight="1" spans="1:3">
      <c r="A463" s="295">
        <v>21104</v>
      </c>
      <c r="B463" s="296" t="s">
        <v>565</v>
      </c>
      <c r="C463" s="297">
        <f>SUM(C464:C466)</f>
        <v>749</v>
      </c>
    </row>
    <row r="464" customHeight="1" spans="1:3">
      <c r="A464" s="298">
        <v>2110401</v>
      </c>
      <c r="B464" s="299" t="s">
        <v>566</v>
      </c>
      <c r="C464" s="297"/>
    </row>
    <row r="465" customHeight="1" spans="1:3">
      <c r="A465" s="302" t="s">
        <v>567</v>
      </c>
      <c r="B465" s="303" t="s">
        <v>568</v>
      </c>
      <c r="C465" s="304">
        <v>749</v>
      </c>
    </row>
    <row r="466" customHeight="1" spans="1:3">
      <c r="A466" s="298">
        <v>2110406</v>
      </c>
      <c r="B466" s="299" t="s">
        <v>569</v>
      </c>
      <c r="C466" s="297"/>
    </row>
    <row r="467" customHeight="1" spans="1:3">
      <c r="A467" s="295">
        <v>21105</v>
      </c>
      <c r="B467" s="296" t="s">
        <v>570</v>
      </c>
      <c r="C467" s="297">
        <f>SUM(C468)</f>
        <v>0</v>
      </c>
    </row>
    <row r="468" customHeight="1" spans="1:3">
      <c r="A468" s="298">
        <v>2110507</v>
      </c>
      <c r="B468" s="299" t="s">
        <v>571</v>
      </c>
      <c r="C468" s="297"/>
    </row>
    <row r="469" customHeight="1" spans="1:3">
      <c r="A469" s="295">
        <v>21110</v>
      </c>
      <c r="B469" s="296" t="s">
        <v>572</v>
      </c>
      <c r="C469" s="297">
        <f>SUM(C470)</f>
        <v>64</v>
      </c>
    </row>
    <row r="470" customHeight="1" spans="1:3">
      <c r="A470" s="298">
        <v>2111001</v>
      </c>
      <c r="B470" s="299" t="s">
        <v>572</v>
      </c>
      <c r="C470" s="297">
        <v>64</v>
      </c>
    </row>
    <row r="471" customHeight="1" spans="1:3">
      <c r="A471" s="295">
        <v>21111</v>
      </c>
      <c r="B471" s="296" t="s">
        <v>573</v>
      </c>
      <c r="C471" s="297">
        <f>SUM(C472:C474)</f>
        <v>1038</v>
      </c>
    </row>
    <row r="472" customHeight="1" spans="1:3">
      <c r="A472" s="298">
        <v>2111101</v>
      </c>
      <c r="B472" s="299" t="s">
        <v>574</v>
      </c>
      <c r="C472" s="300"/>
    </row>
    <row r="473" customHeight="1" spans="1:3">
      <c r="A473" s="298">
        <v>2111102</v>
      </c>
      <c r="B473" s="299" t="s">
        <v>575</v>
      </c>
      <c r="C473" s="297"/>
    </row>
    <row r="474" customHeight="1" spans="1:3">
      <c r="A474" s="298" t="s">
        <v>576</v>
      </c>
      <c r="B474" s="299" t="s">
        <v>577</v>
      </c>
      <c r="C474" s="297">
        <v>1038</v>
      </c>
    </row>
    <row r="475" customHeight="1" spans="1:3">
      <c r="A475" s="295">
        <v>21112</v>
      </c>
      <c r="B475" s="296" t="s">
        <v>578</v>
      </c>
      <c r="C475" s="297">
        <f>SUM(C476)</f>
        <v>0</v>
      </c>
    </row>
    <row r="476" customHeight="1" spans="1:3">
      <c r="A476" s="298">
        <v>2111201</v>
      </c>
      <c r="B476" s="299" t="s">
        <v>578</v>
      </c>
      <c r="C476" s="297"/>
    </row>
    <row r="477" customHeight="1" spans="1:3">
      <c r="A477" s="307">
        <v>212</v>
      </c>
      <c r="B477" s="308" t="s">
        <v>579</v>
      </c>
      <c r="C477" s="297">
        <f>C478+C487+C489+C492+C494</f>
        <v>533240</v>
      </c>
    </row>
    <row r="478" customHeight="1" spans="1:3">
      <c r="A478" s="295">
        <v>21201</v>
      </c>
      <c r="B478" s="296" t="s">
        <v>580</v>
      </c>
      <c r="C478" s="297">
        <f>SUM(C479:C486)</f>
        <v>8869</v>
      </c>
    </row>
    <row r="479" customHeight="1" spans="1:3">
      <c r="A479" s="298">
        <v>2120101</v>
      </c>
      <c r="B479" s="299" t="s">
        <v>147</v>
      </c>
      <c r="C479" s="297">
        <v>1427</v>
      </c>
    </row>
    <row r="480" customHeight="1" spans="1:3">
      <c r="A480" s="298">
        <v>2120102</v>
      </c>
      <c r="B480" s="299" t="s">
        <v>148</v>
      </c>
      <c r="C480" s="297">
        <v>1872</v>
      </c>
    </row>
    <row r="481" customHeight="1" spans="1:3">
      <c r="A481" s="298" t="s">
        <v>581</v>
      </c>
      <c r="B481" s="299" t="s">
        <v>582</v>
      </c>
      <c r="C481" s="297">
        <v>1557</v>
      </c>
    </row>
    <row r="482" customHeight="1" spans="1:3">
      <c r="A482" s="298">
        <v>2120105</v>
      </c>
      <c r="B482" s="299" t="s">
        <v>583</v>
      </c>
      <c r="C482" s="297"/>
    </row>
    <row r="483" customHeight="1" spans="1:3">
      <c r="A483" s="298">
        <v>2120106</v>
      </c>
      <c r="B483" s="299" t="s">
        <v>584</v>
      </c>
      <c r="C483" s="297"/>
    </row>
    <row r="484" customHeight="1" spans="1:3">
      <c r="A484" s="298">
        <v>2120107</v>
      </c>
      <c r="B484" s="299" t="s">
        <v>585</v>
      </c>
      <c r="C484" s="297"/>
    </row>
    <row r="485" customHeight="1" spans="1:3">
      <c r="A485" s="298">
        <v>2120109</v>
      </c>
      <c r="B485" s="299" t="s">
        <v>586</v>
      </c>
      <c r="C485" s="297"/>
    </row>
    <row r="486" customHeight="1" spans="1:3">
      <c r="A486" s="298">
        <v>2120199</v>
      </c>
      <c r="B486" s="299" t="s">
        <v>587</v>
      </c>
      <c r="C486" s="300">
        <v>4013</v>
      </c>
    </row>
    <row r="487" customHeight="1" spans="1:3">
      <c r="A487" s="295" t="s">
        <v>588</v>
      </c>
      <c r="B487" s="296" t="s">
        <v>589</v>
      </c>
      <c r="C487" s="300">
        <f>SUM(C488)</f>
        <v>791</v>
      </c>
    </row>
    <row r="488" customHeight="1" spans="1:3">
      <c r="A488" s="298" t="s">
        <v>590</v>
      </c>
      <c r="B488" s="299" t="s">
        <v>589</v>
      </c>
      <c r="C488" s="300">
        <v>791</v>
      </c>
    </row>
    <row r="489" customHeight="1" spans="1:3">
      <c r="A489" s="295">
        <v>21203</v>
      </c>
      <c r="B489" s="296" t="s">
        <v>591</v>
      </c>
      <c r="C489" s="297">
        <f>SUM(C490:C491)</f>
        <v>511732</v>
      </c>
    </row>
    <row r="490" customHeight="1" spans="1:3">
      <c r="A490" s="298" t="s">
        <v>592</v>
      </c>
      <c r="B490" s="299" t="s">
        <v>593</v>
      </c>
      <c r="C490" s="297">
        <v>680</v>
      </c>
    </row>
    <row r="491" customHeight="1" spans="1:3">
      <c r="A491" s="298">
        <v>2120399</v>
      </c>
      <c r="B491" s="299" t="s">
        <v>594</v>
      </c>
      <c r="C491" s="297">
        <v>511052</v>
      </c>
    </row>
    <row r="492" customHeight="1" spans="1:3">
      <c r="A492" s="295">
        <v>21205</v>
      </c>
      <c r="B492" s="296" t="s">
        <v>595</v>
      </c>
      <c r="C492" s="297">
        <f>SUM(C493)</f>
        <v>9479</v>
      </c>
    </row>
    <row r="493" customHeight="1" spans="1:3">
      <c r="A493" s="298">
        <v>2120501</v>
      </c>
      <c r="B493" s="299" t="s">
        <v>595</v>
      </c>
      <c r="C493" s="297">
        <v>9479</v>
      </c>
    </row>
    <row r="494" customHeight="1" spans="1:3">
      <c r="A494" s="305">
        <v>21299</v>
      </c>
      <c r="B494" s="306" t="s">
        <v>596</v>
      </c>
      <c r="C494" s="304">
        <f>SUM(C495)</f>
        <v>2369</v>
      </c>
    </row>
    <row r="495" customHeight="1" spans="1:3">
      <c r="A495" s="298">
        <v>2129999</v>
      </c>
      <c r="B495" s="299" t="s">
        <v>596</v>
      </c>
      <c r="C495" s="297">
        <v>2369</v>
      </c>
    </row>
    <row r="496" customHeight="1" spans="1:3">
      <c r="A496" s="307">
        <v>213</v>
      </c>
      <c r="B496" s="308" t="s">
        <v>597</v>
      </c>
      <c r="C496" s="309">
        <f>C497+C518+C536+C557+C560+C564+C566</f>
        <v>86436</v>
      </c>
    </row>
    <row r="497" customHeight="1" spans="1:3">
      <c r="A497" s="295">
        <v>21301</v>
      </c>
      <c r="B497" s="296" t="s">
        <v>598</v>
      </c>
      <c r="C497" s="297">
        <f>SUM(C498:C517)</f>
        <v>39777</v>
      </c>
    </row>
    <row r="498" customHeight="1" spans="1:3">
      <c r="A498" s="298">
        <v>2130101</v>
      </c>
      <c r="B498" s="299" t="s">
        <v>147</v>
      </c>
      <c r="C498" s="297">
        <v>2652</v>
      </c>
    </row>
    <row r="499" customHeight="1" spans="1:3">
      <c r="A499" s="298">
        <v>2130103</v>
      </c>
      <c r="B499" s="299" t="s">
        <v>149</v>
      </c>
      <c r="C499" s="297"/>
    </row>
    <row r="500" customHeight="1" spans="1:3">
      <c r="A500" s="298">
        <v>2130104</v>
      </c>
      <c r="B500" s="299" t="s">
        <v>154</v>
      </c>
      <c r="C500" s="297"/>
    </row>
    <row r="501" customHeight="1" spans="1:3">
      <c r="A501" s="298">
        <v>2130106</v>
      </c>
      <c r="B501" s="299" t="s">
        <v>599</v>
      </c>
      <c r="C501" s="300"/>
    </row>
    <row r="502" customHeight="1" spans="1:3">
      <c r="A502" s="298">
        <v>2130108</v>
      </c>
      <c r="B502" s="299" t="s">
        <v>600</v>
      </c>
      <c r="C502" s="300">
        <v>417</v>
      </c>
    </row>
    <row r="503" customHeight="1" spans="1:3">
      <c r="A503" s="298">
        <v>2130109</v>
      </c>
      <c r="B503" s="299" t="s">
        <v>601</v>
      </c>
      <c r="C503" s="297">
        <v>18</v>
      </c>
    </row>
    <row r="504" customHeight="1" spans="1:3">
      <c r="A504" s="298">
        <v>2130110</v>
      </c>
      <c r="B504" s="299" t="s">
        <v>602</v>
      </c>
      <c r="C504" s="297"/>
    </row>
    <row r="505" customHeight="1" spans="1:3">
      <c r="A505" s="298">
        <v>2130111</v>
      </c>
      <c r="B505" s="299" t="s">
        <v>603</v>
      </c>
      <c r="C505" s="297"/>
    </row>
    <row r="506" customHeight="1" spans="1:3">
      <c r="A506" s="298">
        <v>2130112</v>
      </c>
      <c r="B506" s="299" t="s">
        <v>604</v>
      </c>
      <c r="C506" s="297"/>
    </row>
    <row r="507" customHeight="1" spans="1:3">
      <c r="A507" s="298">
        <v>2130114</v>
      </c>
      <c r="B507" s="299" t="s">
        <v>605</v>
      </c>
      <c r="C507" s="297"/>
    </row>
    <row r="508" customHeight="1" spans="1:3">
      <c r="A508" s="298">
        <v>2130119</v>
      </c>
      <c r="B508" s="299" t="s">
        <v>606</v>
      </c>
      <c r="C508" s="297">
        <v>45</v>
      </c>
    </row>
    <row r="509" customHeight="1" spans="1:3">
      <c r="A509" s="298" t="s">
        <v>607</v>
      </c>
      <c r="B509" s="299" t="s">
        <v>608</v>
      </c>
      <c r="C509" s="297">
        <v>3339</v>
      </c>
    </row>
    <row r="510" customHeight="1" spans="1:3">
      <c r="A510" s="298" t="s">
        <v>609</v>
      </c>
      <c r="B510" s="299" t="s">
        <v>610</v>
      </c>
      <c r="C510" s="297">
        <v>357</v>
      </c>
    </row>
    <row r="511" customHeight="1" spans="1:3">
      <c r="A511" s="298">
        <v>2130122</v>
      </c>
      <c r="B511" s="299" t="s">
        <v>611</v>
      </c>
      <c r="C511" s="297">
        <v>789</v>
      </c>
    </row>
    <row r="512" customHeight="1" spans="1:3">
      <c r="A512" s="298" t="s">
        <v>612</v>
      </c>
      <c r="B512" s="299" t="s">
        <v>613</v>
      </c>
      <c r="C512" s="297">
        <v>76</v>
      </c>
    </row>
    <row r="513" customHeight="1" spans="1:3">
      <c r="A513" s="298">
        <v>2130126</v>
      </c>
      <c r="B513" s="299" t="s">
        <v>614</v>
      </c>
      <c r="C513" s="297">
        <v>3029</v>
      </c>
    </row>
    <row r="514" customHeight="1" spans="1:3">
      <c r="A514" s="298">
        <v>2130135</v>
      </c>
      <c r="B514" s="299" t="s">
        <v>615</v>
      </c>
      <c r="C514" s="297">
        <v>73</v>
      </c>
    </row>
    <row r="515" customHeight="1" spans="1:3">
      <c r="A515" s="298">
        <v>2130148</v>
      </c>
      <c r="B515" s="299" t="s">
        <v>616</v>
      </c>
      <c r="C515" s="297">
        <v>6510</v>
      </c>
    </row>
    <row r="516" customHeight="1" spans="1:3">
      <c r="A516" s="298">
        <v>2130153</v>
      </c>
      <c r="B516" s="299" t="s">
        <v>617</v>
      </c>
      <c r="C516" s="300">
        <v>12974</v>
      </c>
    </row>
    <row r="517" customHeight="1" spans="1:3">
      <c r="A517" s="298">
        <v>2130199</v>
      </c>
      <c r="B517" s="299" t="s">
        <v>618</v>
      </c>
      <c r="C517" s="300">
        <v>9498</v>
      </c>
    </row>
    <row r="518" customHeight="1" spans="1:3">
      <c r="A518" s="295">
        <v>21302</v>
      </c>
      <c r="B518" s="296" t="s">
        <v>619</v>
      </c>
      <c r="C518" s="297">
        <f>SUM(C519:C535)</f>
        <v>1273</v>
      </c>
    </row>
    <row r="519" customHeight="1" spans="1:3">
      <c r="A519" s="298">
        <v>2130201</v>
      </c>
      <c r="B519" s="299" t="s">
        <v>147</v>
      </c>
      <c r="C519" s="297"/>
    </row>
    <row r="520" customHeight="1" spans="1:3">
      <c r="A520" s="298">
        <v>2130203</v>
      </c>
      <c r="B520" s="299" t="s">
        <v>149</v>
      </c>
      <c r="C520" s="297"/>
    </row>
    <row r="521" customHeight="1" spans="1:3">
      <c r="A521" s="298">
        <v>2130204</v>
      </c>
      <c r="B521" s="299" t="s">
        <v>620</v>
      </c>
      <c r="C521" s="297"/>
    </row>
    <row r="522" customHeight="1" spans="1:3">
      <c r="A522" s="298">
        <v>2130205</v>
      </c>
      <c r="B522" s="299" t="s">
        <v>621</v>
      </c>
      <c r="C522" s="297">
        <v>316</v>
      </c>
    </row>
    <row r="523" customHeight="1" spans="1:3">
      <c r="A523" s="302">
        <v>2130206</v>
      </c>
      <c r="B523" s="303" t="s">
        <v>622</v>
      </c>
      <c r="C523" s="312"/>
    </row>
    <row r="524" customHeight="1" spans="1:3">
      <c r="A524" s="298">
        <v>2130207</v>
      </c>
      <c r="B524" s="299" t="s">
        <v>623</v>
      </c>
      <c r="C524" s="297">
        <v>124</v>
      </c>
    </row>
    <row r="525" customHeight="1" spans="1:3">
      <c r="A525" s="298">
        <v>2130209</v>
      </c>
      <c r="B525" s="299" t="s">
        <v>624</v>
      </c>
      <c r="C525" s="297"/>
    </row>
    <row r="526" customHeight="1" spans="1:3">
      <c r="A526" s="298">
        <v>2130211</v>
      </c>
      <c r="B526" s="299" t="s">
        <v>625</v>
      </c>
      <c r="C526" s="297"/>
    </row>
    <row r="527" customHeight="1" spans="1:3">
      <c r="A527" s="298">
        <v>2130212</v>
      </c>
      <c r="B527" s="299" t="s">
        <v>626</v>
      </c>
      <c r="C527" s="297">
        <v>807</v>
      </c>
    </row>
    <row r="528" customHeight="1" spans="1:3">
      <c r="A528" s="298">
        <v>2130213</v>
      </c>
      <c r="B528" s="299" t="s">
        <v>627</v>
      </c>
      <c r="C528" s="297"/>
    </row>
    <row r="529" customHeight="1" spans="1:3">
      <c r="A529" s="298">
        <v>2130217</v>
      </c>
      <c r="B529" s="299" t="s">
        <v>628</v>
      </c>
      <c r="C529" s="297"/>
    </row>
    <row r="530" customHeight="1" spans="1:3">
      <c r="A530" s="298">
        <v>2130221</v>
      </c>
      <c r="B530" s="299" t="s">
        <v>629</v>
      </c>
      <c r="C530" s="297"/>
    </row>
    <row r="531" customHeight="1" spans="1:3">
      <c r="A531" s="298">
        <v>2130223</v>
      </c>
      <c r="B531" s="299" t="s">
        <v>630</v>
      </c>
      <c r="C531" s="297"/>
    </row>
    <row r="532" customHeight="1" spans="1:3">
      <c r="A532" s="298">
        <v>2130234</v>
      </c>
      <c r="B532" s="299" t="s">
        <v>631</v>
      </c>
      <c r="C532" s="300">
        <v>15</v>
      </c>
    </row>
    <row r="533" customHeight="1" spans="1:3">
      <c r="A533" s="298">
        <v>2130236</v>
      </c>
      <c r="B533" s="299" t="s">
        <v>632</v>
      </c>
      <c r="C533" s="297"/>
    </row>
    <row r="534" customHeight="1" spans="1:3">
      <c r="A534" s="298">
        <v>2130237</v>
      </c>
      <c r="B534" s="299" t="s">
        <v>604</v>
      </c>
      <c r="C534" s="300"/>
    </row>
    <row r="535" customHeight="1" spans="1:3">
      <c r="A535" s="298">
        <v>2130299</v>
      </c>
      <c r="B535" s="299" t="s">
        <v>633</v>
      </c>
      <c r="C535" s="318">
        <v>11</v>
      </c>
    </row>
    <row r="536" customHeight="1" spans="1:3">
      <c r="A536" s="295">
        <v>21303</v>
      </c>
      <c r="B536" s="296" t="s">
        <v>634</v>
      </c>
      <c r="C536" s="297">
        <f>SUM(C537:C556)</f>
        <v>14171</v>
      </c>
    </row>
    <row r="537" customHeight="1" spans="1:3">
      <c r="A537" s="298">
        <v>2130301</v>
      </c>
      <c r="B537" s="299" t="s">
        <v>147</v>
      </c>
      <c r="C537" s="297"/>
    </row>
    <row r="538" customHeight="1" spans="1:3">
      <c r="A538" s="298">
        <v>2130302</v>
      </c>
      <c r="B538" s="299" t="s">
        <v>148</v>
      </c>
      <c r="C538" s="297"/>
    </row>
    <row r="539" customHeight="1" spans="1:3">
      <c r="A539" s="298">
        <v>2130303</v>
      </c>
      <c r="B539" s="299" t="s">
        <v>149</v>
      </c>
      <c r="C539" s="297"/>
    </row>
    <row r="540" customHeight="1" spans="1:3">
      <c r="A540" s="298">
        <v>2130304</v>
      </c>
      <c r="B540" s="299" t="s">
        <v>635</v>
      </c>
      <c r="C540" s="297">
        <v>3</v>
      </c>
    </row>
    <row r="541" customHeight="1" spans="1:3">
      <c r="A541" s="298">
        <v>2130305</v>
      </c>
      <c r="B541" s="299" t="s">
        <v>636</v>
      </c>
      <c r="C541" s="297">
        <v>564</v>
      </c>
    </row>
    <row r="542" customHeight="1" spans="1:3">
      <c r="A542" s="298">
        <v>2130306</v>
      </c>
      <c r="B542" s="299" t="s">
        <v>637</v>
      </c>
      <c r="C542" s="297">
        <v>1</v>
      </c>
    </row>
    <row r="543" customHeight="1" spans="1:3">
      <c r="A543" s="298">
        <v>2130308</v>
      </c>
      <c r="B543" s="299" t="s">
        <v>638</v>
      </c>
      <c r="C543" s="297"/>
    </row>
    <row r="544" customHeight="1" spans="1:3">
      <c r="A544" s="298">
        <v>2130309</v>
      </c>
      <c r="B544" s="299" t="s">
        <v>639</v>
      </c>
      <c r="C544" s="297"/>
    </row>
    <row r="545" customHeight="1" spans="1:3">
      <c r="A545" s="298">
        <v>2130310</v>
      </c>
      <c r="B545" s="299" t="s">
        <v>640</v>
      </c>
      <c r="C545" s="297"/>
    </row>
    <row r="546" customHeight="1" spans="1:3">
      <c r="A546" s="298">
        <v>2130311</v>
      </c>
      <c r="B546" s="299" t="s">
        <v>641</v>
      </c>
      <c r="C546" s="297"/>
    </row>
    <row r="547" customHeight="1" spans="1:3">
      <c r="A547" s="298">
        <v>2130313</v>
      </c>
      <c r="B547" s="299" t="s">
        <v>642</v>
      </c>
      <c r="C547" s="297"/>
    </row>
    <row r="548" customHeight="1" spans="1:3">
      <c r="A548" s="298">
        <v>2130314</v>
      </c>
      <c r="B548" s="299" t="s">
        <v>643</v>
      </c>
      <c r="C548" s="297"/>
    </row>
    <row r="549" customHeight="1" spans="1:3">
      <c r="A549" s="298" t="s">
        <v>644</v>
      </c>
      <c r="B549" s="299" t="s">
        <v>645</v>
      </c>
      <c r="C549" s="297">
        <v>302</v>
      </c>
    </row>
    <row r="550" customHeight="1" spans="1:3">
      <c r="A550" s="298">
        <v>2130317</v>
      </c>
      <c r="B550" s="299" t="s">
        <v>646</v>
      </c>
      <c r="C550" s="297"/>
    </row>
    <row r="551" customHeight="1" spans="1:3">
      <c r="A551" s="298">
        <v>2130333</v>
      </c>
      <c r="B551" s="299" t="s">
        <v>630</v>
      </c>
      <c r="C551" s="318"/>
    </row>
    <row r="552" customHeight="1" spans="1:3">
      <c r="A552" s="302" t="s">
        <v>647</v>
      </c>
      <c r="B552" s="303" t="s">
        <v>648</v>
      </c>
      <c r="C552" s="312">
        <v>120</v>
      </c>
    </row>
    <row r="553" customHeight="1" spans="1:3">
      <c r="A553" s="298">
        <v>2130335</v>
      </c>
      <c r="B553" s="299" t="s">
        <v>649</v>
      </c>
      <c r="C553" s="300">
        <v>1150</v>
      </c>
    </row>
    <row r="554" customHeight="1" spans="1:3">
      <c r="A554" s="298">
        <v>2130336</v>
      </c>
      <c r="B554" s="299" t="s">
        <v>650</v>
      </c>
      <c r="C554" s="297"/>
    </row>
    <row r="555" customHeight="1" spans="1:3">
      <c r="A555" s="298">
        <v>2130337</v>
      </c>
      <c r="B555" s="299" t="s">
        <v>651</v>
      </c>
      <c r="C555" s="297"/>
    </row>
    <row r="556" customHeight="1" spans="1:3">
      <c r="A556" s="298">
        <v>2130399</v>
      </c>
      <c r="B556" s="299" t="s">
        <v>652</v>
      </c>
      <c r="C556" s="297">
        <v>12031</v>
      </c>
    </row>
    <row r="557" customHeight="1" spans="1:3">
      <c r="A557" s="295">
        <v>21305</v>
      </c>
      <c r="B557" s="296" t="s">
        <v>653</v>
      </c>
      <c r="C557" s="297">
        <f>SUM(C558:C559)</f>
        <v>1263</v>
      </c>
    </row>
    <row r="558" customHeight="1" spans="1:3">
      <c r="A558" s="298">
        <v>2130550</v>
      </c>
      <c r="B558" s="299" t="s">
        <v>154</v>
      </c>
      <c r="C558" s="297"/>
    </row>
    <row r="559" customHeight="1" spans="1:3">
      <c r="A559" s="298">
        <v>2130599</v>
      </c>
      <c r="B559" s="299" t="s">
        <v>654</v>
      </c>
      <c r="C559" s="297">
        <v>1263</v>
      </c>
    </row>
    <row r="560" customHeight="1" spans="1:3">
      <c r="A560" s="295" t="s">
        <v>655</v>
      </c>
      <c r="B560" s="296" t="s">
        <v>656</v>
      </c>
      <c r="C560" s="297">
        <f>SUM(C561:C563)</f>
        <v>26384</v>
      </c>
    </row>
    <row r="561" customHeight="1" spans="1:3">
      <c r="A561" s="298" t="s">
        <v>657</v>
      </c>
      <c r="B561" s="299" t="s">
        <v>658</v>
      </c>
      <c r="C561" s="297">
        <v>1626</v>
      </c>
    </row>
    <row r="562" customHeight="1" spans="1:3">
      <c r="A562" s="298" t="s">
        <v>659</v>
      </c>
      <c r="B562" s="299" t="s">
        <v>660</v>
      </c>
      <c r="C562" s="297">
        <v>353</v>
      </c>
    </row>
    <row r="563" customHeight="1" spans="1:3">
      <c r="A563" s="298" t="s">
        <v>661</v>
      </c>
      <c r="B563" s="299" t="s">
        <v>662</v>
      </c>
      <c r="C563" s="297">
        <v>24405</v>
      </c>
    </row>
    <row r="564" customHeight="1" spans="1:3">
      <c r="A564" s="295">
        <v>21308</v>
      </c>
      <c r="B564" s="296" t="s">
        <v>663</v>
      </c>
      <c r="C564" s="297">
        <f>SUM(C565)</f>
        <v>3568</v>
      </c>
    </row>
    <row r="565" customHeight="1" spans="1:3">
      <c r="A565" s="298">
        <v>2130803</v>
      </c>
      <c r="B565" s="299" t="s">
        <v>664</v>
      </c>
      <c r="C565" s="297">
        <v>3568</v>
      </c>
    </row>
    <row r="566" customHeight="1" spans="1:3">
      <c r="A566" s="295">
        <v>21399</v>
      </c>
      <c r="B566" s="296" t="s">
        <v>665</v>
      </c>
      <c r="C566" s="297">
        <f>SUM(C567)</f>
        <v>0</v>
      </c>
    </row>
    <row r="567" customHeight="1" spans="1:3">
      <c r="A567" s="298">
        <v>2139999</v>
      </c>
      <c r="B567" s="299" t="s">
        <v>665</v>
      </c>
      <c r="C567" s="297"/>
    </row>
    <row r="568" customHeight="1" spans="1:3">
      <c r="A568" s="307">
        <v>214</v>
      </c>
      <c r="B568" s="308" t="s">
        <v>666</v>
      </c>
      <c r="C568" s="297">
        <f>C569+C580+C583+C587</f>
        <v>36952</v>
      </c>
    </row>
    <row r="569" customHeight="1" spans="1:3">
      <c r="A569" s="295">
        <v>21401</v>
      </c>
      <c r="B569" s="296" t="s">
        <v>667</v>
      </c>
      <c r="C569" s="297">
        <f>SUM(C570:C579)</f>
        <v>36952</v>
      </c>
    </row>
    <row r="570" customHeight="1" spans="1:3">
      <c r="A570" s="298">
        <v>2140101</v>
      </c>
      <c r="B570" s="299" t="s">
        <v>147</v>
      </c>
      <c r="C570" s="297"/>
    </row>
    <row r="571" customHeight="1" spans="1:3">
      <c r="A571" s="298">
        <v>2140102</v>
      </c>
      <c r="B571" s="299" t="s">
        <v>148</v>
      </c>
      <c r="C571" s="297"/>
    </row>
    <row r="572" customHeight="1" spans="1:3">
      <c r="A572" s="298">
        <v>2140103</v>
      </c>
      <c r="B572" s="299" t="s">
        <v>149</v>
      </c>
      <c r="C572" s="297"/>
    </row>
    <row r="573" customHeight="1" spans="1:3">
      <c r="A573" s="298" t="s">
        <v>668</v>
      </c>
      <c r="B573" s="299" t="s">
        <v>669</v>
      </c>
      <c r="C573" s="297">
        <v>26970</v>
      </c>
    </row>
    <row r="574" customHeight="1" spans="1:3">
      <c r="A574" s="298">
        <v>2140106</v>
      </c>
      <c r="B574" s="299" t="s">
        <v>670</v>
      </c>
      <c r="C574" s="297">
        <v>3472</v>
      </c>
    </row>
    <row r="575" customHeight="1" spans="1:3">
      <c r="A575" s="298">
        <v>2140112</v>
      </c>
      <c r="B575" s="299" t="s">
        <v>671</v>
      </c>
      <c r="C575" s="297">
        <v>122</v>
      </c>
    </row>
    <row r="576" customHeight="1" spans="1:3">
      <c r="A576" s="298">
        <v>2140123</v>
      </c>
      <c r="B576" s="299" t="s">
        <v>672</v>
      </c>
      <c r="C576" s="297"/>
    </row>
    <row r="577" customHeight="1" spans="1:3">
      <c r="A577" s="298">
        <v>2140127</v>
      </c>
      <c r="B577" s="299" t="s">
        <v>673</v>
      </c>
      <c r="C577" s="297"/>
    </row>
    <row r="578" customHeight="1" spans="1:3">
      <c r="A578" s="298">
        <v>2140136</v>
      </c>
      <c r="B578" s="299" t="s">
        <v>674</v>
      </c>
      <c r="C578" s="297"/>
    </row>
    <row r="579" customHeight="1" spans="1:3">
      <c r="A579" s="298">
        <v>2140199</v>
      </c>
      <c r="B579" s="299" t="s">
        <v>675</v>
      </c>
      <c r="C579" s="297">
        <v>6388</v>
      </c>
    </row>
    <row r="580" customHeight="1" spans="1:3">
      <c r="A580" s="295">
        <v>21402</v>
      </c>
      <c r="B580" s="296" t="s">
        <v>676</v>
      </c>
      <c r="C580" s="297">
        <f>SUM(C581:C582)</f>
        <v>0</v>
      </c>
    </row>
    <row r="581" customHeight="1" spans="1:3">
      <c r="A581" s="302">
        <v>2140204</v>
      </c>
      <c r="B581" s="303" t="s">
        <v>677</v>
      </c>
      <c r="C581" s="304"/>
    </row>
    <row r="582" customHeight="1" spans="1:3">
      <c r="A582" s="298">
        <v>2140208</v>
      </c>
      <c r="B582" s="299" t="s">
        <v>678</v>
      </c>
      <c r="C582" s="297"/>
    </row>
    <row r="583" customHeight="1" spans="1:3">
      <c r="A583" s="295">
        <v>21403</v>
      </c>
      <c r="B583" s="296" t="s">
        <v>679</v>
      </c>
      <c r="C583" s="297">
        <f>SUM(C584:C586)</f>
        <v>0</v>
      </c>
    </row>
    <row r="584" customHeight="1" spans="1:3">
      <c r="A584" s="298">
        <v>2140301</v>
      </c>
      <c r="B584" s="299" t="s">
        <v>147</v>
      </c>
      <c r="C584" s="297"/>
    </row>
    <row r="585" customHeight="1" spans="1:3">
      <c r="A585" s="298">
        <v>2140302</v>
      </c>
      <c r="B585" s="299" t="s">
        <v>148</v>
      </c>
      <c r="C585" s="297"/>
    </row>
    <row r="586" customHeight="1" spans="1:3">
      <c r="A586" s="298">
        <v>2140399</v>
      </c>
      <c r="B586" s="299" t="s">
        <v>680</v>
      </c>
      <c r="C586" s="297"/>
    </row>
    <row r="587" customHeight="1" spans="1:3">
      <c r="A587" s="295">
        <v>21405</v>
      </c>
      <c r="B587" s="296" t="s">
        <v>681</v>
      </c>
      <c r="C587" s="297">
        <f>SUM(C588:C589)</f>
        <v>0</v>
      </c>
    </row>
    <row r="588" customHeight="1" spans="1:3">
      <c r="A588" s="298">
        <v>2140504</v>
      </c>
      <c r="B588" s="299" t="s">
        <v>678</v>
      </c>
      <c r="C588" s="297"/>
    </row>
    <row r="589" customHeight="1" spans="1:3">
      <c r="A589" s="298">
        <v>2140599</v>
      </c>
      <c r="B589" s="299" t="s">
        <v>682</v>
      </c>
      <c r="C589" s="297"/>
    </row>
    <row r="590" customHeight="1" spans="1:3">
      <c r="A590" s="307">
        <v>215</v>
      </c>
      <c r="B590" s="308" t="s">
        <v>683</v>
      </c>
      <c r="C590" s="309">
        <f>C591+C594+C602+C607+C610</f>
        <v>4800</v>
      </c>
    </row>
    <row r="591" customHeight="1" spans="1:3">
      <c r="A591" s="295">
        <v>21502</v>
      </c>
      <c r="B591" s="296" t="s">
        <v>684</v>
      </c>
      <c r="C591" s="297">
        <f>SUM(C592:C593)</f>
        <v>0</v>
      </c>
    </row>
    <row r="592" customHeight="1" spans="1:3">
      <c r="A592" s="298">
        <v>2150201</v>
      </c>
      <c r="B592" s="299" t="s">
        <v>147</v>
      </c>
      <c r="C592" s="297"/>
    </row>
    <row r="593" customHeight="1" spans="1:3">
      <c r="A593" s="298">
        <v>2150299</v>
      </c>
      <c r="B593" s="299" t="s">
        <v>685</v>
      </c>
      <c r="C593" s="300"/>
    </row>
    <row r="594" customHeight="1" spans="1:3">
      <c r="A594" s="295">
        <v>21505</v>
      </c>
      <c r="B594" s="296" t="s">
        <v>686</v>
      </c>
      <c r="C594" s="297">
        <f>SUM(C595:C601)</f>
        <v>1694</v>
      </c>
    </row>
    <row r="595" customHeight="1" spans="1:3">
      <c r="A595" s="298">
        <v>2150501</v>
      </c>
      <c r="B595" s="299" t="s">
        <v>147</v>
      </c>
      <c r="C595" s="297">
        <v>550</v>
      </c>
    </row>
    <row r="596" customHeight="1" spans="1:3">
      <c r="A596" s="298">
        <v>2150502</v>
      </c>
      <c r="B596" s="299" t="s">
        <v>148</v>
      </c>
      <c r="C596" s="297"/>
    </row>
    <row r="597" customHeight="1" spans="1:3">
      <c r="A597" s="298">
        <v>2150507</v>
      </c>
      <c r="B597" s="299" t="s">
        <v>687</v>
      </c>
      <c r="C597" s="297"/>
    </row>
    <row r="598" customHeight="1" spans="1:3">
      <c r="A598" s="298">
        <v>2150508</v>
      </c>
      <c r="B598" s="299" t="s">
        <v>688</v>
      </c>
      <c r="C598" s="297"/>
    </row>
    <row r="599" customHeight="1" spans="1:3">
      <c r="A599" s="298">
        <v>2150517</v>
      </c>
      <c r="B599" s="299" t="s">
        <v>689</v>
      </c>
      <c r="C599" s="300">
        <v>84</v>
      </c>
    </row>
    <row r="600" customHeight="1" spans="1:3">
      <c r="A600" s="298">
        <v>2150550</v>
      </c>
      <c r="B600" s="299" t="s">
        <v>154</v>
      </c>
      <c r="C600" s="297"/>
    </row>
    <row r="601" customHeight="1" spans="1:3">
      <c r="A601" s="298">
        <v>2150599</v>
      </c>
      <c r="B601" s="299" t="s">
        <v>690</v>
      </c>
      <c r="C601" s="297">
        <v>1060</v>
      </c>
    </row>
    <row r="602" customHeight="1" spans="1:3">
      <c r="A602" s="295">
        <v>21507</v>
      </c>
      <c r="B602" s="296" t="s">
        <v>691</v>
      </c>
      <c r="C602" s="297">
        <f>SUM(C603:C606)</f>
        <v>188</v>
      </c>
    </row>
    <row r="603" customHeight="1" spans="1:3">
      <c r="A603" s="298">
        <v>2150701</v>
      </c>
      <c r="B603" s="299" t="s">
        <v>147</v>
      </c>
      <c r="C603" s="297"/>
    </row>
    <row r="604" customHeight="1" spans="1:3">
      <c r="A604" s="298">
        <v>2150702</v>
      </c>
      <c r="B604" s="299" t="s">
        <v>148</v>
      </c>
      <c r="C604" s="300"/>
    </row>
    <row r="605" customHeight="1" spans="1:3">
      <c r="A605" s="298">
        <v>2150703</v>
      </c>
      <c r="B605" s="299" t="s">
        <v>149</v>
      </c>
      <c r="C605" s="297"/>
    </row>
    <row r="606" customHeight="1" spans="1:3">
      <c r="A606" s="298">
        <v>2150799</v>
      </c>
      <c r="B606" s="299" t="s">
        <v>692</v>
      </c>
      <c r="C606" s="297">
        <v>188</v>
      </c>
    </row>
    <row r="607" customHeight="1" spans="1:3">
      <c r="A607" s="295">
        <v>21508</v>
      </c>
      <c r="B607" s="296" t="s">
        <v>693</v>
      </c>
      <c r="C607" s="297">
        <f>SUM(C608:C609)</f>
        <v>2913</v>
      </c>
    </row>
    <row r="608" customHeight="1" spans="1:3">
      <c r="A608" s="298">
        <v>2150805</v>
      </c>
      <c r="B608" s="299" t="s">
        <v>694</v>
      </c>
      <c r="C608" s="297">
        <v>200</v>
      </c>
    </row>
    <row r="609" customHeight="1" spans="1:3">
      <c r="A609" s="298" t="s">
        <v>695</v>
      </c>
      <c r="B609" s="299" t="s">
        <v>696</v>
      </c>
      <c r="C609" s="297">
        <v>2713</v>
      </c>
    </row>
    <row r="610" customHeight="1" spans="1:3">
      <c r="A610" s="305" t="s">
        <v>697</v>
      </c>
      <c r="B610" s="306" t="s">
        <v>698</v>
      </c>
      <c r="C610" s="304">
        <f>SUM(C611)</f>
        <v>5</v>
      </c>
    </row>
    <row r="611" customHeight="1" spans="1:3">
      <c r="A611" s="298" t="s">
        <v>699</v>
      </c>
      <c r="B611" s="299" t="s">
        <v>698</v>
      </c>
      <c r="C611" s="297">
        <v>5</v>
      </c>
    </row>
    <row r="612" customHeight="1" spans="1:3">
      <c r="A612" s="307">
        <v>216</v>
      </c>
      <c r="B612" s="308" t="s">
        <v>700</v>
      </c>
      <c r="C612" s="297">
        <f>C613+C618+C620</f>
        <v>7456</v>
      </c>
    </row>
    <row r="613" customHeight="1" spans="1:3">
      <c r="A613" s="295">
        <v>21602</v>
      </c>
      <c r="B613" s="296" t="s">
        <v>701</v>
      </c>
      <c r="C613" s="297">
        <f>SUM(C614:C617)</f>
        <v>4583</v>
      </c>
    </row>
    <row r="614" customHeight="1" spans="1:3">
      <c r="A614" s="298">
        <v>2160201</v>
      </c>
      <c r="B614" s="299" t="s">
        <v>147</v>
      </c>
      <c r="C614" s="297"/>
    </row>
    <row r="615" customHeight="1" spans="1:3">
      <c r="A615" s="298" t="s">
        <v>702</v>
      </c>
      <c r="B615" s="299" t="s">
        <v>148</v>
      </c>
      <c r="C615" s="297">
        <v>14</v>
      </c>
    </row>
    <row r="616" customHeight="1" spans="1:3">
      <c r="A616" s="298" t="s">
        <v>703</v>
      </c>
      <c r="B616" s="299" t="s">
        <v>154</v>
      </c>
      <c r="C616" s="297">
        <v>269</v>
      </c>
    </row>
    <row r="617" customHeight="1" spans="1:3">
      <c r="A617" s="298" t="s">
        <v>704</v>
      </c>
      <c r="B617" s="299" t="s">
        <v>705</v>
      </c>
      <c r="C617" s="297">
        <v>4300</v>
      </c>
    </row>
    <row r="618" customHeight="1" spans="1:3">
      <c r="A618" s="295">
        <v>21606</v>
      </c>
      <c r="B618" s="296" t="s">
        <v>706</v>
      </c>
      <c r="C618" s="297">
        <f>SUM(C619)</f>
        <v>2303</v>
      </c>
    </row>
    <row r="619" customHeight="1" spans="1:3">
      <c r="A619" s="298">
        <v>2160699</v>
      </c>
      <c r="B619" s="299" t="s">
        <v>707</v>
      </c>
      <c r="C619" s="297">
        <v>2303</v>
      </c>
    </row>
    <row r="620" customHeight="1" spans="1:3">
      <c r="A620" s="295">
        <v>21699</v>
      </c>
      <c r="B620" s="296" t="s">
        <v>708</v>
      </c>
      <c r="C620" s="297">
        <f>SUM(C621)</f>
        <v>570</v>
      </c>
    </row>
    <row r="621" customHeight="1" spans="1:3">
      <c r="A621" s="298">
        <v>2169999</v>
      </c>
      <c r="B621" s="299" t="s">
        <v>708</v>
      </c>
      <c r="C621" s="297">
        <v>570</v>
      </c>
    </row>
    <row r="622" customHeight="1" spans="1:3">
      <c r="A622" s="307">
        <v>217</v>
      </c>
      <c r="B622" s="308" t="s">
        <v>709</v>
      </c>
      <c r="C622" s="297">
        <f>C623+C627+C629</f>
        <v>0</v>
      </c>
    </row>
    <row r="623" customHeight="1" spans="1:3">
      <c r="A623" s="295">
        <v>21701</v>
      </c>
      <c r="B623" s="296" t="s">
        <v>710</v>
      </c>
      <c r="C623" s="297">
        <f>SUM(C624:C626)</f>
        <v>0</v>
      </c>
    </row>
    <row r="624" customHeight="1" spans="1:3">
      <c r="A624" s="298">
        <v>2170101</v>
      </c>
      <c r="B624" s="299" t="s">
        <v>147</v>
      </c>
      <c r="C624" s="297"/>
    </row>
    <row r="625" customHeight="1" spans="1:3">
      <c r="A625" s="298">
        <v>2170102</v>
      </c>
      <c r="B625" s="299" t="s">
        <v>148</v>
      </c>
      <c r="C625" s="297"/>
    </row>
    <row r="626" customHeight="1" spans="1:3">
      <c r="A626" s="298">
        <v>2170150</v>
      </c>
      <c r="B626" s="299" t="s">
        <v>154</v>
      </c>
      <c r="C626" s="297"/>
    </row>
    <row r="627" customHeight="1" spans="1:3">
      <c r="A627" s="295">
        <v>21702</v>
      </c>
      <c r="B627" s="296" t="s">
        <v>711</v>
      </c>
      <c r="C627" s="297">
        <f>SUM(C628)</f>
        <v>0</v>
      </c>
    </row>
    <row r="628" customHeight="1" spans="1:3">
      <c r="A628" s="298">
        <v>2170299</v>
      </c>
      <c r="B628" s="299" t="s">
        <v>712</v>
      </c>
      <c r="C628" s="297"/>
    </row>
    <row r="629" customHeight="1" spans="1:3">
      <c r="A629" s="295">
        <v>21703</v>
      </c>
      <c r="B629" s="296" t="s">
        <v>713</v>
      </c>
      <c r="C629" s="297">
        <f>SUM(C630:C631)</f>
        <v>0</v>
      </c>
    </row>
    <row r="630" customHeight="1" spans="1:3">
      <c r="A630" s="298">
        <v>2170302</v>
      </c>
      <c r="B630" s="299" t="s">
        <v>714</v>
      </c>
      <c r="C630" s="297"/>
    </row>
    <row r="631" customHeight="1" spans="1:3">
      <c r="A631" s="298">
        <v>2170399</v>
      </c>
      <c r="B631" s="299" t="s">
        <v>715</v>
      </c>
      <c r="C631" s="297"/>
    </row>
    <row r="632" customHeight="1" spans="1:3">
      <c r="A632" s="307">
        <v>219</v>
      </c>
      <c r="B632" s="308" t="s">
        <v>716</v>
      </c>
      <c r="C632" s="297">
        <f>C633</f>
        <v>0</v>
      </c>
    </row>
    <row r="633" customHeight="1" spans="1:3">
      <c r="A633" s="295">
        <v>21999</v>
      </c>
      <c r="B633" s="296" t="s">
        <v>717</v>
      </c>
      <c r="C633" s="297"/>
    </row>
    <row r="634" customHeight="1" spans="1:3">
      <c r="A634" s="307">
        <v>220</v>
      </c>
      <c r="B634" s="308" t="s">
        <v>718</v>
      </c>
      <c r="C634" s="297">
        <f>C635+C652</f>
        <v>21326</v>
      </c>
    </row>
    <row r="635" customHeight="1" spans="1:3">
      <c r="A635" s="295">
        <v>22001</v>
      </c>
      <c r="B635" s="296" t="s">
        <v>719</v>
      </c>
      <c r="C635" s="297">
        <f>SUM(C636:C651)</f>
        <v>20937</v>
      </c>
    </row>
    <row r="636" customHeight="1" spans="1:3">
      <c r="A636" s="298">
        <v>2200101</v>
      </c>
      <c r="B636" s="299" t="s">
        <v>147</v>
      </c>
      <c r="C636" s="297">
        <v>2232</v>
      </c>
    </row>
    <row r="637" customHeight="1" spans="1:3">
      <c r="A637" s="298">
        <v>2200102</v>
      </c>
      <c r="B637" s="299" t="s">
        <v>148</v>
      </c>
      <c r="C637" s="297">
        <v>626</v>
      </c>
    </row>
    <row r="638" customHeight="1" spans="1:3">
      <c r="A638" s="298">
        <v>2200103</v>
      </c>
      <c r="B638" s="299" t="s">
        <v>149</v>
      </c>
      <c r="C638" s="297"/>
    </row>
    <row r="639" customHeight="1" spans="1:3">
      <c r="A639" s="302">
        <v>2200104</v>
      </c>
      <c r="B639" s="303" t="s">
        <v>720</v>
      </c>
      <c r="C639" s="304"/>
    </row>
    <row r="640" customHeight="1" spans="1:3">
      <c r="A640" s="298">
        <v>2200106</v>
      </c>
      <c r="B640" s="299" t="s">
        <v>721</v>
      </c>
      <c r="C640" s="297">
        <v>1730</v>
      </c>
    </row>
    <row r="641" customHeight="1" spans="1:3">
      <c r="A641" s="298">
        <v>2200107</v>
      </c>
      <c r="B641" s="299" t="s">
        <v>722</v>
      </c>
      <c r="C641" s="297"/>
    </row>
    <row r="642" customHeight="1" spans="1:3">
      <c r="A642" s="298">
        <v>2200108</v>
      </c>
      <c r="B642" s="299" t="s">
        <v>723</v>
      </c>
      <c r="C642" s="297">
        <v>583</v>
      </c>
    </row>
    <row r="643" customHeight="1" spans="1:3">
      <c r="A643" s="298">
        <v>2200109</v>
      </c>
      <c r="B643" s="299" t="s">
        <v>724</v>
      </c>
      <c r="C643" s="297">
        <v>201</v>
      </c>
    </row>
    <row r="644" customHeight="1" spans="1:3">
      <c r="A644" s="298">
        <v>2200112</v>
      </c>
      <c r="B644" s="299" t="s">
        <v>725</v>
      </c>
      <c r="C644" s="297">
        <v>10</v>
      </c>
    </row>
    <row r="645" customHeight="1" spans="1:3">
      <c r="A645" s="298">
        <v>2200113</v>
      </c>
      <c r="B645" s="299" t="s">
        <v>726</v>
      </c>
      <c r="C645" s="300">
        <v>0</v>
      </c>
    </row>
    <row r="646" customHeight="1" spans="1:3">
      <c r="A646" s="298">
        <v>2200114</v>
      </c>
      <c r="B646" s="299" t="s">
        <v>727</v>
      </c>
      <c r="C646" s="297">
        <v>22</v>
      </c>
    </row>
    <row r="647" customHeight="1" spans="1:3">
      <c r="A647" s="298">
        <v>2200120</v>
      </c>
      <c r="B647" s="299" t="s">
        <v>728</v>
      </c>
      <c r="C647" s="297">
        <v>5879</v>
      </c>
    </row>
    <row r="648" customHeight="1" spans="1:3">
      <c r="A648" s="298">
        <v>2200128</v>
      </c>
      <c r="B648" s="299" t="s">
        <v>729</v>
      </c>
      <c r="C648" s="297"/>
    </row>
    <row r="649" customHeight="1" spans="1:3">
      <c r="A649" s="298">
        <v>2200129</v>
      </c>
      <c r="B649" s="299" t="s">
        <v>730</v>
      </c>
      <c r="C649" s="297"/>
    </row>
    <row r="650" customHeight="1" spans="1:3">
      <c r="A650" s="298">
        <v>2200150</v>
      </c>
      <c r="B650" s="299" t="s">
        <v>154</v>
      </c>
      <c r="C650" s="297"/>
    </row>
    <row r="651" customHeight="1" spans="1:3">
      <c r="A651" s="298">
        <v>2200199</v>
      </c>
      <c r="B651" s="299" t="s">
        <v>731</v>
      </c>
      <c r="C651" s="297">
        <v>9654</v>
      </c>
    </row>
    <row r="652" customHeight="1" spans="1:3">
      <c r="A652" s="295">
        <v>22005</v>
      </c>
      <c r="B652" s="296" t="s">
        <v>732</v>
      </c>
      <c r="C652" s="297">
        <f>SUM(C653:C659)</f>
        <v>389</v>
      </c>
    </row>
    <row r="653" customHeight="1" spans="1:3">
      <c r="A653" s="298">
        <v>2200504</v>
      </c>
      <c r="B653" s="299" t="s">
        <v>733</v>
      </c>
      <c r="C653" s="297">
        <v>140</v>
      </c>
    </row>
    <row r="654" customHeight="1" spans="1:3">
      <c r="A654" s="298">
        <v>2200507</v>
      </c>
      <c r="B654" s="299" t="s">
        <v>734</v>
      </c>
      <c r="C654" s="297"/>
    </row>
    <row r="655" customHeight="1" spans="1:3">
      <c r="A655" s="298">
        <v>2200508</v>
      </c>
      <c r="B655" s="299" t="s">
        <v>735</v>
      </c>
      <c r="C655" s="297"/>
    </row>
    <row r="656" customHeight="1" spans="1:3">
      <c r="A656" s="298">
        <v>2200509</v>
      </c>
      <c r="B656" s="299" t="s">
        <v>736</v>
      </c>
      <c r="C656" s="300"/>
    </row>
    <row r="657" customHeight="1" spans="1:3">
      <c r="A657" s="298">
        <v>2200510</v>
      </c>
      <c r="B657" s="299" t="s">
        <v>737</v>
      </c>
      <c r="C657" s="297"/>
    </row>
    <row r="658" customHeight="1" spans="1:3">
      <c r="A658" s="298">
        <v>2200511</v>
      </c>
      <c r="B658" s="299" t="s">
        <v>738</v>
      </c>
      <c r="C658" s="297"/>
    </row>
    <row r="659" customHeight="1" spans="1:3">
      <c r="A659" s="298">
        <v>2200599</v>
      </c>
      <c r="B659" s="299" t="s">
        <v>739</v>
      </c>
      <c r="C659" s="297">
        <v>249</v>
      </c>
    </row>
    <row r="660" customHeight="1" spans="1:3">
      <c r="A660" s="307">
        <v>221</v>
      </c>
      <c r="B660" s="308" t="s">
        <v>740</v>
      </c>
      <c r="C660" s="297">
        <f>C661+C663+C665</f>
        <v>10120</v>
      </c>
    </row>
    <row r="661" customHeight="1" spans="1:3">
      <c r="A661" s="295" t="s">
        <v>741</v>
      </c>
      <c r="B661" s="296" t="s">
        <v>742</v>
      </c>
      <c r="C661" s="297">
        <f t="shared" ref="C661:C665" si="0">SUM(C662)</f>
        <v>81</v>
      </c>
    </row>
    <row r="662" customHeight="1" spans="1:3">
      <c r="A662" s="298" t="s">
        <v>743</v>
      </c>
      <c r="B662" s="299" t="s">
        <v>744</v>
      </c>
      <c r="C662" s="297">
        <v>81</v>
      </c>
    </row>
    <row r="663" customHeight="1" spans="1:3">
      <c r="A663" s="295">
        <v>22102</v>
      </c>
      <c r="B663" s="296" t="s">
        <v>745</v>
      </c>
      <c r="C663" s="297">
        <f t="shared" si="0"/>
        <v>10039</v>
      </c>
    </row>
    <row r="664" customHeight="1" spans="1:3">
      <c r="A664" s="298">
        <v>2210201</v>
      </c>
      <c r="B664" s="299" t="s">
        <v>746</v>
      </c>
      <c r="C664" s="297">
        <v>10039</v>
      </c>
    </row>
    <row r="665" customHeight="1" spans="1:3">
      <c r="A665" s="295">
        <v>22103</v>
      </c>
      <c r="B665" s="296" t="s">
        <v>747</v>
      </c>
      <c r="C665" s="297">
        <f t="shared" si="0"/>
        <v>0</v>
      </c>
    </row>
    <row r="666" customHeight="1" spans="1:3">
      <c r="A666" s="298">
        <v>2210302</v>
      </c>
      <c r="B666" s="299" t="s">
        <v>748</v>
      </c>
      <c r="C666" s="297"/>
    </row>
    <row r="667" customHeight="1" spans="1:3">
      <c r="A667" s="307">
        <v>222</v>
      </c>
      <c r="B667" s="308" t="s">
        <v>749</v>
      </c>
      <c r="C667" s="297">
        <f>C668+C680+C682+C686</f>
        <v>319</v>
      </c>
    </row>
    <row r="668" customHeight="1" spans="1:3">
      <c r="A668" s="305">
        <v>22201</v>
      </c>
      <c r="B668" s="306" t="s">
        <v>750</v>
      </c>
      <c r="C668" s="304">
        <f>SUM(C669:C679)</f>
        <v>8</v>
      </c>
    </row>
    <row r="669" customHeight="1" spans="1:3">
      <c r="A669" s="298">
        <v>2220101</v>
      </c>
      <c r="B669" s="299" t="s">
        <v>147</v>
      </c>
      <c r="C669" s="297"/>
    </row>
    <row r="670" customHeight="1" spans="1:3">
      <c r="A670" s="298">
        <v>2220102</v>
      </c>
      <c r="B670" s="299" t="s">
        <v>148</v>
      </c>
      <c r="C670" s="297"/>
    </row>
    <row r="671" customHeight="1" spans="1:3">
      <c r="A671" s="298">
        <v>2220103</v>
      </c>
      <c r="B671" s="299" t="s">
        <v>149</v>
      </c>
      <c r="C671" s="297"/>
    </row>
    <row r="672" customHeight="1" spans="1:3">
      <c r="A672" s="298">
        <v>2220105</v>
      </c>
      <c r="B672" s="299" t="s">
        <v>751</v>
      </c>
      <c r="C672" s="297"/>
    </row>
    <row r="673" customHeight="1" spans="1:3">
      <c r="A673" s="298">
        <v>2220106</v>
      </c>
      <c r="B673" s="299" t="s">
        <v>752</v>
      </c>
      <c r="C673" s="297"/>
    </row>
    <row r="674" customHeight="1" spans="1:3">
      <c r="A674" s="298">
        <v>2220115</v>
      </c>
      <c r="B674" s="299" t="s">
        <v>753</v>
      </c>
      <c r="C674" s="297"/>
    </row>
    <row r="675" customHeight="1" spans="1:3">
      <c r="A675" s="298">
        <v>2220119</v>
      </c>
      <c r="B675" s="299" t="s">
        <v>754</v>
      </c>
      <c r="C675" s="297"/>
    </row>
    <row r="676" customHeight="1" spans="1:3">
      <c r="A676" s="298">
        <v>2220120</v>
      </c>
      <c r="B676" s="299" t="s">
        <v>755</v>
      </c>
      <c r="C676" s="297"/>
    </row>
    <row r="677" customHeight="1" spans="1:3">
      <c r="A677" s="298">
        <v>2220121</v>
      </c>
      <c r="B677" s="299" t="s">
        <v>756</v>
      </c>
      <c r="C677" s="297"/>
    </row>
    <row r="678" customHeight="1" spans="1:3">
      <c r="A678" s="298">
        <v>2220150</v>
      </c>
      <c r="B678" s="299" t="s">
        <v>154</v>
      </c>
      <c r="C678" s="297"/>
    </row>
    <row r="679" customHeight="1" spans="1:3">
      <c r="A679" s="298" t="s">
        <v>757</v>
      </c>
      <c r="B679" s="299" t="s">
        <v>758</v>
      </c>
      <c r="C679" s="297">
        <v>8</v>
      </c>
    </row>
    <row r="680" customHeight="1" spans="1:3">
      <c r="A680" s="295">
        <v>22203</v>
      </c>
      <c r="B680" s="296" t="s">
        <v>759</v>
      </c>
      <c r="C680" s="297">
        <f>SUM(C681)</f>
        <v>0</v>
      </c>
    </row>
    <row r="681" customHeight="1" spans="1:3">
      <c r="A681" s="298">
        <v>2220305</v>
      </c>
      <c r="B681" s="299" t="s">
        <v>760</v>
      </c>
      <c r="C681" s="297"/>
    </row>
    <row r="682" customHeight="1" spans="1:3">
      <c r="A682" s="295" t="s">
        <v>761</v>
      </c>
      <c r="B682" s="296" t="s">
        <v>762</v>
      </c>
      <c r="C682" s="297">
        <f>SUM(C683:C685)</f>
        <v>311</v>
      </c>
    </row>
    <row r="683" customHeight="1" spans="1:3">
      <c r="A683" s="298" t="s">
        <v>763</v>
      </c>
      <c r="B683" s="299" t="s">
        <v>764</v>
      </c>
      <c r="C683" s="297">
        <v>254</v>
      </c>
    </row>
    <row r="684" customHeight="1" spans="1:3">
      <c r="A684" s="298" t="s">
        <v>765</v>
      </c>
      <c r="B684" s="299" t="s">
        <v>766</v>
      </c>
      <c r="C684" s="297"/>
    </row>
    <row r="685" customHeight="1" spans="1:3">
      <c r="A685" s="298" t="s">
        <v>767</v>
      </c>
      <c r="B685" s="299" t="s">
        <v>768</v>
      </c>
      <c r="C685" s="297">
        <v>57</v>
      </c>
    </row>
    <row r="686" customHeight="1" spans="1:3">
      <c r="A686" s="295">
        <v>22205</v>
      </c>
      <c r="B686" s="296" t="s">
        <v>769</v>
      </c>
      <c r="C686" s="297">
        <f>SUM(C687:C691)</f>
        <v>0</v>
      </c>
    </row>
    <row r="687" customHeight="1" spans="1:3">
      <c r="A687" s="298">
        <v>2220502</v>
      </c>
      <c r="B687" s="299" t="s">
        <v>770</v>
      </c>
      <c r="C687" s="297"/>
    </row>
    <row r="688" customHeight="1" spans="1:3">
      <c r="A688" s="298">
        <v>2220504</v>
      </c>
      <c r="B688" s="299" t="s">
        <v>771</v>
      </c>
      <c r="C688" s="297"/>
    </row>
    <row r="689" customHeight="1" spans="1:3">
      <c r="A689" s="298">
        <v>2220505</v>
      </c>
      <c r="B689" s="299" t="s">
        <v>772</v>
      </c>
      <c r="C689" s="297"/>
    </row>
    <row r="690" customHeight="1" spans="1:3">
      <c r="A690" s="298">
        <v>2220509</v>
      </c>
      <c r="B690" s="299" t="s">
        <v>773</v>
      </c>
      <c r="C690" s="297"/>
    </row>
    <row r="691" customHeight="1" spans="1:3">
      <c r="A691" s="298">
        <v>2220511</v>
      </c>
      <c r="B691" s="299" t="s">
        <v>774</v>
      </c>
      <c r="C691" s="297"/>
    </row>
    <row r="692" customHeight="1" spans="1:3">
      <c r="A692" s="307">
        <v>224</v>
      </c>
      <c r="B692" s="308" t="s">
        <v>775</v>
      </c>
      <c r="C692" s="297">
        <f>C693+C702+C706+C712+C716</f>
        <v>13722</v>
      </c>
    </row>
    <row r="693" customHeight="1" spans="1:3">
      <c r="A693" s="295">
        <v>22401</v>
      </c>
      <c r="B693" s="296" t="s">
        <v>776</v>
      </c>
      <c r="C693" s="297">
        <f>SUM(C694:C701)</f>
        <v>3110</v>
      </c>
    </row>
    <row r="694" customHeight="1" spans="1:3">
      <c r="A694" s="298">
        <v>2240101</v>
      </c>
      <c r="B694" s="299" t="s">
        <v>147</v>
      </c>
      <c r="C694" s="297">
        <v>859</v>
      </c>
    </row>
    <row r="695" customHeight="1" spans="1:3">
      <c r="A695" s="298" t="s">
        <v>777</v>
      </c>
      <c r="B695" s="299" t="s">
        <v>148</v>
      </c>
      <c r="C695" s="297">
        <v>324</v>
      </c>
    </row>
    <row r="696" customHeight="1" spans="1:3">
      <c r="A696" s="298">
        <v>2240103</v>
      </c>
      <c r="B696" s="299" t="s">
        <v>149</v>
      </c>
      <c r="C696" s="297"/>
    </row>
    <row r="697" customHeight="1" spans="1:3">
      <c r="A697" s="302">
        <v>2240106</v>
      </c>
      <c r="B697" s="303" t="s">
        <v>778</v>
      </c>
      <c r="C697" s="304">
        <v>1772</v>
      </c>
    </row>
    <row r="698" customHeight="1" spans="1:3">
      <c r="A698" s="298">
        <v>2240108</v>
      </c>
      <c r="B698" s="299" t="s">
        <v>779</v>
      </c>
      <c r="C698" s="300">
        <v>85</v>
      </c>
    </row>
    <row r="699" customHeight="1" spans="1:3">
      <c r="A699" s="298">
        <v>2240109</v>
      </c>
      <c r="B699" s="299" t="s">
        <v>780</v>
      </c>
      <c r="C699" s="297">
        <v>70</v>
      </c>
    </row>
    <row r="700" customHeight="1" spans="1:3">
      <c r="A700" s="298">
        <v>2240150</v>
      </c>
      <c r="B700" s="299" t="s">
        <v>154</v>
      </c>
      <c r="C700" s="297"/>
    </row>
    <row r="701" customHeight="1" spans="1:3">
      <c r="A701" s="298">
        <v>2240199</v>
      </c>
      <c r="B701" s="299" t="s">
        <v>781</v>
      </c>
      <c r="C701" s="297"/>
    </row>
    <row r="702" customHeight="1" spans="1:3">
      <c r="A702" s="295">
        <v>22402</v>
      </c>
      <c r="B702" s="296" t="s">
        <v>782</v>
      </c>
      <c r="C702" s="297">
        <f>SUM(C703:C705)</f>
        <v>10579</v>
      </c>
    </row>
    <row r="703" customHeight="1" spans="1:3">
      <c r="A703" s="298" t="s">
        <v>783</v>
      </c>
      <c r="B703" s="299" t="s">
        <v>148</v>
      </c>
      <c r="C703" s="301">
        <v>405</v>
      </c>
    </row>
    <row r="704" customHeight="1" spans="1:3">
      <c r="A704" s="298">
        <v>2240204</v>
      </c>
      <c r="B704" s="299" t="s">
        <v>784</v>
      </c>
      <c r="C704" s="300">
        <v>4548</v>
      </c>
    </row>
    <row r="705" customHeight="1" spans="1:3">
      <c r="A705" s="298" t="s">
        <v>785</v>
      </c>
      <c r="B705" s="299" t="s">
        <v>786</v>
      </c>
      <c r="C705" s="300">
        <v>5626</v>
      </c>
    </row>
    <row r="706" customHeight="1" spans="1:3">
      <c r="A706" s="295">
        <v>22405</v>
      </c>
      <c r="B706" s="296" t="s">
        <v>787</v>
      </c>
      <c r="C706" s="297">
        <f>SUM(C707:C711)</f>
        <v>0</v>
      </c>
    </row>
    <row r="707" customHeight="1" spans="1:3">
      <c r="A707" s="298">
        <v>2240504</v>
      </c>
      <c r="B707" s="299" t="s">
        <v>788</v>
      </c>
      <c r="C707" s="297"/>
    </row>
    <row r="708" customHeight="1" spans="1:3">
      <c r="A708" s="298">
        <v>2240506</v>
      </c>
      <c r="B708" s="299" t="s">
        <v>789</v>
      </c>
      <c r="C708" s="297"/>
    </row>
    <row r="709" customHeight="1" spans="1:3">
      <c r="A709" s="298">
        <v>2240507</v>
      </c>
      <c r="B709" s="299" t="s">
        <v>790</v>
      </c>
      <c r="C709" s="297"/>
    </row>
    <row r="710" customHeight="1" spans="1:3">
      <c r="A710" s="298">
        <v>2240508</v>
      </c>
      <c r="B710" s="299" t="s">
        <v>791</v>
      </c>
      <c r="C710" s="297"/>
    </row>
    <row r="711" customHeight="1" spans="1:3">
      <c r="A711" s="298">
        <v>2240550</v>
      </c>
      <c r="B711" s="299" t="s">
        <v>792</v>
      </c>
      <c r="C711" s="297"/>
    </row>
    <row r="712" customHeight="1" spans="1:3">
      <c r="A712" s="295">
        <v>22407</v>
      </c>
      <c r="B712" s="296" t="s">
        <v>793</v>
      </c>
      <c r="C712" s="297">
        <f>SUM(C713:C715)</f>
        <v>33</v>
      </c>
    </row>
    <row r="713" customHeight="1" spans="1:3">
      <c r="A713" s="298">
        <v>2240703</v>
      </c>
      <c r="B713" s="299" t="s">
        <v>794</v>
      </c>
      <c r="C713" s="309">
        <v>33</v>
      </c>
    </row>
    <row r="714" customHeight="1" spans="1:3">
      <c r="A714" s="298">
        <v>2240704</v>
      </c>
      <c r="B714" s="299" t="s">
        <v>795</v>
      </c>
      <c r="C714" s="297"/>
    </row>
    <row r="715" customHeight="1" spans="1:3">
      <c r="A715" s="298">
        <v>2240799</v>
      </c>
      <c r="B715" s="299" t="s">
        <v>796</v>
      </c>
      <c r="C715" s="297"/>
    </row>
    <row r="716" customHeight="1" spans="1:3">
      <c r="A716" s="295">
        <v>22499</v>
      </c>
      <c r="B716" s="296" t="s">
        <v>797</v>
      </c>
      <c r="C716" s="297">
        <f>SUM(C717)</f>
        <v>0</v>
      </c>
    </row>
    <row r="717" customHeight="1" spans="1:3">
      <c r="A717" s="298">
        <v>2249999</v>
      </c>
      <c r="B717" s="299" t="s">
        <v>798</v>
      </c>
      <c r="C717" s="297"/>
    </row>
    <row r="718" customHeight="1" spans="1:3">
      <c r="A718" s="307">
        <v>227</v>
      </c>
      <c r="B718" s="308" t="s">
        <v>799</v>
      </c>
      <c r="C718" s="297">
        <v>16200</v>
      </c>
    </row>
    <row r="719" customHeight="1" spans="1:3">
      <c r="A719" s="307" t="s">
        <v>800</v>
      </c>
      <c r="B719" s="308" t="s">
        <v>717</v>
      </c>
      <c r="C719" s="297">
        <f>C720</f>
        <v>500</v>
      </c>
    </row>
    <row r="720" customHeight="1" spans="1:3">
      <c r="A720" s="295" t="s">
        <v>801</v>
      </c>
      <c r="B720" s="296" t="s">
        <v>717</v>
      </c>
      <c r="C720" s="297">
        <f>SUM(C721)</f>
        <v>500</v>
      </c>
    </row>
    <row r="721" customHeight="1" spans="1:3">
      <c r="A721" s="298" t="s">
        <v>802</v>
      </c>
      <c r="B721" s="299" t="s">
        <v>717</v>
      </c>
      <c r="C721" s="297">
        <v>500</v>
      </c>
    </row>
    <row r="722" customHeight="1" spans="1:3">
      <c r="A722" s="307">
        <v>232</v>
      </c>
      <c r="B722" s="308" t="s">
        <v>803</v>
      </c>
      <c r="C722" s="297">
        <f>C723</f>
        <v>103016</v>
      </c>
    </row>
    <row r="723" customHeight="1" spans="1:3">
      <c r="A723" s="295">
        <v>23203</v>
      </c>
      <c r="B723" s="296" t="s">
        <v>804</v>
      </c>
      <c r="C723" s="297">
        <f>SUM(C724:C725)</f>
        <v>103016</v>
      </c>
    </row>
    <row r="724" customHeight="1" spans="1:3">
      <c r="A724" s="298">
        <v>2320301</v>
      </c>
      <c r="B724" s="299" t="s">
        <v>805</v>
      </c>
      <c r="C724" s="297">
        <v>103016</v>
      </c>
    </row>
    <row r="725" customHeight="1" spans="1:3">
      <c r="A725" s="298">
        <v>2320302</v>
      </c>
      <c r="B725" s="299" t="s">
        <v>806</v>
      </c>
      <c r="C725" s="297"/>
    </row>
    <row r="726" customHeight="1" spans="1:3">
      <c r="A726" s="319">
        <v>233</v>
      </c>
      <c r="B726" s="320" t="s">
        <v>807</v>
      </c>
      <c r="C726" s="304">
        <f>C727</f>
        <v>1000</v>
      </c>
    </row>
    <row r="727" customHeight="1" spans="1:3">
      <c r="A727" s="321">
        <v>23303</v>
      </c>
      <c r="B727" s="322" t="s">
        <v>808</v>
      </c>
      <c r="C727" s="323">
        <f>SUM(C728)</f>
        <v>1000</v>
      </c>
    </row>
    <row r="728" customHeight="1" spans="1:3">
      <c r="A728" s="298">
        <v>2330301</v>
      </c>
      <c r="B728" s="299" t="s">
        <v>808</v>
      </c>
      <c r="C728" s="324">
        <v>1000</v>
      </c>
    </row>
    <row r="729" customHeight="1" spans="1:3">
      <c r="A729" s="325"/>
      <c r="B729" s="284" t="s">
        <v>809</v>
      </c>
      <c r="C729" s="285">
        <f>C5+C149+C156+C205+C231+C274+C306+C386+C444+C477+C496+C568+C590+C612+C622+C632+C634+C660+C667+C692+C718+C719+C722+C726</f>
        <v>1420856</v>
      </c>
    </row>
  </sheetData>
  <mergeCells count="1">
    <mergeCell ref="A2:C2"/>
  </mergeCells>
  <conditionalFormatting sqref="A$1:A$1048576">
    <cfRule type="duplicateValues" dxfId="0" priority="2"/>
  </conditionalFormatting>
  <printOptions horizontalCentered="1"/>
  <pageMargins left="0.751388888888889" right="0.751388888888889" top="0.2125" bottom="0.21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zoomScaleSheetLayoutView="60" workbookViewId="0">
      <selection activeCell="K10" sqref="K10"/>
    </sheetView>
  </sheetViews>
  <sheetFormatPr defaultColWidth="7.875" defaultRowHeight="21" customHeight="1" outlineLevelCol="2"/>
  <cols>
    <col min="1" max="1" width="11.25" style="266" customWidth="1"/>
    <col min="2" max="2" width="30.25" style="267" customWidth="1"/>
    <col min="3" max="3" width="17.375" style="267" customWidth="1"/>
    <col min="4" max="237" width="6.75" style="267" customWidth="1"/>
    <col min="238" max="238" width="6.75" style="267"/>
    <col min="239" max="16384" width="7.875" style="267"/>
  </cols>
  <sheetData>
    <row r="1" customHeight="1" spans="1:1">
      <c r="A1" s="266" t="s">
        <v>810</v>
      </c>
    </row>
    <row r="2" s="265" customFormat="1" customHeight="1" spans="1:3">
      <c r="A2" s="268" t="s">
        <v>811</v>
      </c>
      <c r="B2" s="268"/>
      <c r="C2" s="268"/>
    </row>
    <row r="3" customHeight="1" spans="3:3">
      <c r="C3" s="269" t="s">
        <v>142</v>
      </c>
    </row>
    <row r="4" customHeight="1" spans="1:3">
      <c r="A4" s="270" t="s">
        <v>812</v>
      </c>
      <c r="B4" s="271" t="s">
        <v>813</v>
      </c>
      <c r="C4" s="272" t="s">
        <v>814</v>
      </c>
    </row>
    <row r="5" customHeight="1" spans="1:3">
      <c r="A5" s="273">
        <v>501</v>
      </c>
      <c r="B5" s="274" t="s">
        <v>815</v>
      </c>
      <c r="C5" s="275">
        <f>SUM(C6:C9)</f>
        <v>59356</v>
      </c>
    </row>
    <row r="6" customHeight="1" spans="1:3">
      <c r="A6" s="276">
        <v>50101</v>
      </c>
      <c r="B6" s="277" t="s">
        <v>816</v>
      </c>
      <c r="C6" s="278">
        <v>21509</v>
      </c>
    </row>
    <row r="7" customHeight="1" spans="1:3">
      <c r="A7" s="276">
        <v>50102</v>
      </c>
      <c r="B7" s="277" t="s">
        <v>817</v>
      </c>
      <c r="C7" s="278">
        <v>11233</v>
      </c>
    </row>
    <row r="8" customHeight="1" spans="1:3">
      <c r="A8" s="276">
        <v>50103</v>
      </c>
      <c r="B8" s="277" t="s">
        <v>818</v>
      </c>
      <c r="C8" s="278">
        <v>3577</v>
      </c>
    </row>
    <row r="9" customHeight="1" spans="1:3">
      <c r="A9" s="276">
        <v>50199</v>
      </c>
      <c r="B9" s="277" t="s">
        <v>819</v>
      </c>
      <c r="C9" s="278">
        <v>23037</v>
      </c>
    </row>
    <row r="10" customHeight="1" spans="1:3">
      <c r="A10" s="279">
        <v>502</v>
      </c>
      <c r="B10" s="280" t="s">
        <v>820</v>
      </c>
      <c r="C10" s="281">
        <f>SUM(C11:C20)</f>
        <v>6682</v>
      </c>
    </row>
    <row r="11" customHeight="1" spans="1:3">
      <c r="A11" s="276">
        <v>50201</v>
      </c>
      <c r="B11" s="277" t="s">
        <v>821</v>
      </c>
      <c r="C11" s="278">
        <v>4542</v>
      </c>
    </row>
    <row r="12" customHeight="1" spans="1:3">
      <c r="A12" s="276">
        <v>50202</v>
      </c>
      <c r="B12" s="277" t="s">
        <v>822</v>
      </c>
      <c r="C12" s="278">
        <v>17</v>
      </c>
    </row>
    <row r="13" customHeight="1" spans="1:3">
      <c r="A13" s="276">
        <v>50203</v>
      </c>
      <c r="B13" s="277" t="s">
        <v>823</v>
      </c>
      <c r="C13" s="278">
        <v>30</v>
      </c>
    </row>
    <row r="14" customHeight="1" spans="1:3">
      <c r="A14" s="276">
        <v>50204</v>
      </c>
      <c r="B14" s="277" t="s">
        <v>824</v>
      </c>
      <c r="C14" s="278">
        <v>65</v>
      </c>
    </row>
    <row r="15" customHeight="1" spans="1:3">
      <c r="A15" s="276">
        <v>50205</v>
      </c>
      <c r="B15" s="277" t="s">
        <v>825</v>
      </c>
      <c r="C15" s="281"/>
    </row>
    <row r="16" customHeight="1" spans="1:3">
      <c r="A16" s="276">
        <v>50206</v>
      </c>
      <c r="B16" s="277" t="s">
        <v>826</v>
      </c>
      <c r="C16" s="278">
        <v>12</v>
      </c>
    </row>
    <row r="17" customHeight="1" spans="1:3">
      <c r="A17" s="276">
        <v>50207</v>
      </c>
      <c r="B17" s="277" t="s">
        <v>827</v>
      </c>
      <c r="C17" s="281"/>
    </row>
    <row r="18" customHeight="1" spans="1:3">
      <c r="A18" s="276">
        <v>50208</v>
      </c>
      <c r="B18" s="277" t="s">
        <v>828</v>
      </c>
      <c r="C18" s="278">
        <v>639</v>
      </c>
    </row>
    <row r="19" customHeight="1" spans="1:3">
      <c r="A19" s="276">
        <v>50209</v>
      </c>
      <c r="B19" s="277" t="s">
        <v>829</v>
      </c>
      <c r="C19" s="278">
        <v>233</v>
      </c>
    </row>
    <row r="20" customHeight="1" spans="1:3">
      <c r="A20" s="276">
        <v>50299</v>
      </c>
      <c r="B20" s="277" t="s">
        <v>830</v>
      </c>
      <c r="C20" s="278">
        <v>1144</v>
      </c>
    </row>
    <row r="21" customHeight="1" spans="1:3">
      <c r="A21" s="279">
        <v>503</v>
      </c>
      <c r="B21" s="280" t="s">
        <v>831</v>
      </c>
      <c r="C21" s="281">
        <f>SUM(C22)</f>
        <v>165</v>
      </c>
    </row>
    <row r="22" customHeight="1" spans="1:3">
      <c r="A22" s="276">
        <v>50306</v>
      </c>
      <c r="B22" s="277" t="s">
        <v>832</v>
      </c>
      <c r="C22" s="281">
        <v>165</v>
      </c>
    </row>
    <row r="23" customHeight="1" spans="1:3">
      <c r="A23" s="279">
        <v>505</v>
      </c>
      <c r="B23" s="280" t="s">
        <v>833</v>
      </c>
      <c r="C23" s="281">
        <f>SUM(C24:C25)</f>
        <v>72062</v>
      </c>
    </row>
    <row r="24" customHeight="1" spans="1:3">
      <c r="A24" s="276">
        <v>50501</v>
      </c>
      <c r="B24" s="277" t="s">
        <v>834</v>
      </c>
      <c r="C24" s="278">
        <v>69078</v>
      </c>
    </row>
    <row r="25" customHeight="1" spans="1:3">
      <c r="A25" s="276">
        <v>50502</v>
      </c>
      <c r="B25" s="277" t="s">
        <v>835</v>
      </c>
      <c r="C25" s="278">
        <v>2984</v>
      </c>
    </row>
    <row r="26" customHeight="1" spans="1:3">
      <c r="A26" s="279">
        <v>506</v>
      </c>
      <c r="B26" s="280" t="s">
        <v>836</v>
      </c>
      <c r="C26" s="281">
        <f>SUM(C27)</f>
        <v>56</v>
      </c>
    </row>
    <row r="27" customHeight="1" spans="1:3">
      <c r="A27" s="276">
        <v>50601</v>
      </c>
      <c r="B27" s="282" t="s">
        <v>837</v>
      </c>
      <c r="C27" s="281">
        <v>56</v>
      </c>
    </row>
    <row r="28" customHeight="1" spans="1:3">
      <c r="A28" s="279">
        <v>509</v>
      </c>
      <c r="B28" s="280" t="s">
        <v>838</v>
      </c>
      <c r="C28" s="281">
        <f>SUM(C29:C31)</f>
        <v>6302</v>
      </c>
    </row>
    <row r="29" customHeight="1" spans="1:3">
      <c r="A29" s="276">
        <v>50901</v>
      </c>
      <c r="B29" s="277" t="s">
        <v>839</v>
      </c>
      <c r="C29" s="278">
        <v>31</v>
      </c>
    </row>
    <row r="30" customHeight="1" spans="1:3">
      <c r="A30" s="276">
        <v>50905</v>
      </c>
      <c r="B30" s="277" t="s">
        <v>840</v>
      </c>
      <c r="C30" s="278">
        <v>6271</v>
      </c>
    </row>
    <row r="31" customHeight="1" spans="1:3">
      <c r="A31" s="276">
        <v>50999</v>
      </c>
      <c r="B31" s="277" t="s">
        <v>841</v>
      </c>
      <c r="C31" s="281"/>
    </row>
    <row r="32" customHeight="1" spans="1:3">
      <c r="A32" s="283"/>
      <c r="B32" s="284" t="s">
        <v>842</v>
      </c>
      <c r="C32" s="285">
        <f>C5+C10+C21+C23+C26+C28</f>
        <v>144623</v>
      </c>
    </row>
  </sheetData>
  <mergeCells count="1">
    <mergeCell ref="A2:C2"/>
  </mergeCells>
  <printOptions horizontalCentered="1"/>
  <pageMargins left="0.503472222222222" right="0.700694444444444" top="0.357638888888889" bottom="0.357638888888889" header="0.298611111111111" footer="0.298611111111111"/>
  <pageSetup paperSize="9" scale="75"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zoomScaleSheetLayoutView="60" workbookViewId="0">
      <selection activeCell="K10" sqref="K10"/>
    </sheetView>
  </sheetViews>
  <sheetFormatPr defaultColWidth="7" defaultRowHeight="15" outlineLevelCol="3"/>
  <cols>
    <col min="1" max="4" width="20.875" style="195" customWidth="1"/>
    <col min="5" max="16384" width="7" style="196"/>
  </cols>
  <sheetData>
    <row r="1" ht="27" customHeight="1" spans="1:1">
      <c r="A1" s="259" t="s">
        <v>843</v>
      </c>
    </row>
    <row r="2" ht="51.75" customHeight="1" spans="1:4">
      <c r="A2" s="198" t="s">
        <v>844</v>
      </c>
      <c r="B2" s="199"/>
      <c r="C2" s="199"/>
      <c r="D2" s="199"/>
    </row>
    <row r="3" spans="4:4">
      <c r="D3" s="260" t="s">
        <v>845</v>
      </c>
    </row>
    <row r="4" s="194" customFormat="1" ht="39.75" customHeight="1" spans="1:4">
      <c r="A4" s="261" t="s">
        <v>846</v>
      </c>
      <c r="B4" s="262" t="s">
        <v>847</v>
      </c>
      <c r="C4" s="262" t="s">
        <v>848</v>
      </c>
      <c r="D4" s="261" t="s">
        <v>849</v>
      </c>
    </row>
    <row r="5" ht="39.75" customHeight="1" spans="1:4">
      <c r="A5" s="202"/>
      <c r="B5" s="203"/>
      <c r="C5" s="203"/>
      <c r="D5" s="203"/>
    </row>
    <row r="6" ht="39.75" customHeight="1" spans="1:4">
      <c r="A6" s="202"/>
      <c r="B6" s="203"/>
      <c r="C6" s="203"/>
      <c r="D6" s="203"/>
    </row>
    <row r="7" ht="39.75" customHeight="1" spans="1:4">
      <c r="A7" s="202"/>
      <c r="B7" s="203"/>
      <c r="C7" s="203"/>
      <c r="D7" s="203"/>
    </row>
    <row r="8" ht="39.75" customHeight="1" spans="1:4">
      <c r="A8" s="202"/>
      <c r="B8" s="203"/>
      <c r="C8" s="203"/>
      <c r="D8" s="203"/>
    </row>
    <row r="9" ht="39.75" customHeight="1" spans="1:4">
      <c r="A9" s="202"/>
      <c r="B9" s="203"/>
      <c r="C9" s="203"/>
      <c r="D9" s="203"/>
    </row>
    <row r="10" ht="39.75" customHeight="1" spans="1:4">
      <c r="A10" s="202"/>
      <c r="B10" s="203"/>
      <c r="C10" s="203"/>
      <c r="D10" s="203"/>
    </row>
    <row r="11" ht="39.75" customHeight="1" spans="1:4">
      <c r="A11" s="202"/>
      <c r="B11" s="204"/>
      <c r="C11" s="204"/>
      <c r="D11" s="204"/>
    </row>
    <row r="12" ht="39.75" customHeight="1" spans="1:4">
      <c r="A12" s="262" t="s">
        <v>850</v>
      </c>
      <c r="B12" s="203"/>
      <c r="C12" s="203"/>
      <c r="D12" s="203"/>
    </row>
    <row r="13" ht="34" customHeight="1" spans="1:4">
      <c r="A13" s="263" t="s">
        <v>851</v>
      </c>
      <c r="B13" s="264"/>
      <c r="C13" s="264"/>
      <c r="D13" s="264"/>
    </row>
    <row r="14" ht="19.5" customHeight="1"/>
    <row r="15" ht="19.5" customHeight="1"/>
    <row r="16" ht="19.5" customHeight="1"/>
    <row r="17" ht="19.5" customHeight="1" spans="1:4">
      <c r="A17" s="196"/>
      <c r="B17" s="196"/>
      <c r="C17" s="196"/>
      <c r="D17" s="196"/>
    </row>
    <row r="18" ht="19.5" customHeight="1" spans="1:4">
      <c r="A18" s="196"/>
      <c r="B18" s="196"/>
      <c r="C18" s="196"/>
      <c r="D18" s="196"/>
    </row>
    <row r="19" ht="19.5" customHeight="1" spans="1:4">
      <c r="A19" s="196"/>
      <c r="B19" s="196"/>
      <c r="C19" s="196"/>
      <c r="D19" s="196"/>
    </row>
    <row r="20" ht="19.5" customHeight="1" spans="1:4">
      <c r="A20" s="196"/>
      <c r="B20" s="196"/>
      <c r="C20" s="196"/>
      <c r="D20" s="196"/>
    </row>
    <row r="21" ht="19.5" customHeight="1" spans="1:4">
      <c r="A21" s="196"/>
      <c r="B21" s="196"/>
      <c r="C21" s="196"/>
      <c r="D21" s="196"/>
    </row>
    <row r="22" ht="19.5" customHeight="1" spans="1:4">
      <c r="A22" s="196"/>
      <c r="B22" s="196"/>
      <c r="C22" s="196"/>
      <c r="D22" s="196"/>
    </row>
    <row r="23" ht="19.5" customHeight="1" spans="1:4">
      <c r="A23" s="196"/>
      <c r="B23" s="196"/>
      <c r="C23" s="196"/>
      <c r="D23" s="196"/>
    </row>
    <row r="24" ht="19.5" customHeight="1" spans="1:4">
      <c r="A24" s="196"/>
      <c r="B24" s="196"/>
      <c r="C24" s="196"/>
      <c r="D24" s="196"/>
    </row>
    <row r="25" ht="19.5" customHeight="1" spans="1:4">
      <c r="A25" s="196"/>
      <c r="B25" s="196"/>
      <c r="C25" s="196"/>
      <c r="D25" s="196"/>
    </row>
    <row r="26" ht="19.5" customHeight="1" spans="1:4">
      <c r="A26" s="196"/>
      <c r="B26" s="196"/>
      <c r="C26" s="196"/>
      <c r="D26" s="196"/>
    </row>
    <row r="27" ht="19.5" customHeight="1" spans="1:4">
      <c r="A27" s="196"/>
      <c r="B27" s="196"/>
      <c r="C27" s="196"/>
      <c r="D27" s="196"/>
    </row>
    <row r="28" ht="19.5" customHeight="1" spans="1:4">
      <c r="A28" s="196"/>
      <c r="B28" s="196"/>
      <c r="C28" s="196"/>
      <c r="D28" s="196"/>
    </row>
  </sheetData>
  <mergeCells count="2">
    <mergeCell ref="A2:D2"/>
    <mergeCell ref="A13:D13"/>
  </mergeCells>
  <pageMargins left="0.7" right="0.7" top="0.75" bottom="0.75" header="0.3" footer="0.3"/>
  <pageSetup paperSize="9" scale="98" fitToHeight="0"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pane ySplit="4" topLeftCell="A5" activePane="bottomLeft" state="frozen"/>
      <selection/>
      <selection pane="bottomLeft" activeCell="D18" sqref="D18"/>
    </sheetView>
  </sheetViews>
  <sheetFormatPr defaultColWidth="8.66666666666667" defaultRowHeight="25" customHeight="1" outlineLevelCol="1"/>
  <cols>
    <col min="1" max="1" width="59.125" style="251" customWidth="1"/>
    <col min="2" max="2" width="12.25" style="252" customWidth="1"/>
    <col min="3" max="247" width="61.1666666666667" customWidth="1"/>
    <col min="248" max="248" width="61.1666666666667"/>
  </cols>
  <sheetData>
    <row r="1" customHeight="1" spans="1:1">
      <c r="A1" s="251" t="s">
        <v>852</v>
      </c>
    </row>
    <row r="2" customHeight="1" spans="1:2">
      <c r="A2" s="253" t="s">
        <v>853</v>
      </c>
      <c r="B2" s="254"/>
    </row>
    <row r="4" ht="29" customHeight="1" spans="1:2">
      <c r="A4" s="255" t="s">
        <v>854</v>
      </c>
      <c r="B4" s="256" t="s">
        <v>855</v>
      </c>
    </row>
    <row r="5" ht="29" customHeight="1" spans="1:2">
      <c r="A5" s="255"/>
      <c r="B5" s="256"/>
    </row>
    <row r="6" ht="29" customHeight="1" spans="1:2">
      <c r="A6" s="255"/>
      <c r="B6" s="256"/>
    </row>
    <row r="7" ht="29" customHeight="1" spans="1:2">
      <c r="A7" s="255"/>
      <c r="B7" s="256"/>
    </row>
    <row r="8" s="250" customFormat="1" ht="29" customHeight="1" spans="1:2">
      <c r="A8" s="257" t="s">
        <v>856</v>
      </c>
      <c r="B8" s="258"/>
    </row>
    <row r="9" customHeight="1" spans="1:1">
      <c r="A9" s="251" t="s">
        <v>857</v>
      </c>
    </row>
  </sheetData>
  <mergeCells count="1">
    <mergeCell ref="A2:B2"/>
  </mergeCells>
  <printOptions horizontalCentered="1"/>
  <pageMargins left="0.751388888888889" right="0.751388888888889" top="0.802777777777778" bottom="0.802777777777778"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showGridLines="0" showZeros="0" zoomScaleSheetLayoutView="60" workbookViewId="0">
      <pane ySplit="4" topLeftCell="A5" activePane="bottomLeft" state="frozen"/>
      <selection/>
      <selection pane="bottomLeft" activeCell="Q30" sqref="Q30"/>
    </sheetView>
  </sheetViews>
  <sheetFormatPr defaultColWidth="9" defaultRowHeight="14.25" outlineLevelCol="1"/>
  <cols>
    <col min="1" max="1" width="31.125" style="235" customWidth="1"/>
    <col min="2" max="2" width="16" style="236" customWidth="1"/>
    <col min="3" max="16384" width="9" style="235"/>
  </cols>
  <sheetData>
    <row r="1" spans="1:1">
      <c r="A1" s="235" t="s">
        <v>858</v>
      </c>
    </row>
    <row r="2" ht="18" customHeight="1" spans="1:2">
      <c r="A2" s="237" t="s">
        <v>859</v>
      </c>
      <c r="B2" s="238"/>
    </row>
    <row r="3" ht="18" customHeight="1" spans="1:2">
      <c r="A3" s="239"/>
      <c r="B3" s="240" t="s">
        <v>142</v>
      </c>
    </row>
    <row r="4" ht="25" customHeight="1" spans="1:2">
      <c r="A4" s="241" t="s">
        <v>860</v>
      </c>
      <c r="B4" s="242" t="s">
        <v>861</v>
      </c>
    </row>
    <row r="5" ht="23" customHeight="1" spans="1:2">
      <c r="A5" s="243" t="s">
        <v>862</v>
      </c>
      <c r="B5" s="244">
        <f>SUM(B6:B9)</f>
        <v>1104049</v>
      </c>
    </row>
    <row r="6" ht="20.1" customHeight="1" spans="1:2">
      <c r="A6" s="245" t="s">
        <v>863</v>
      </c>
      <c r="B6" s="246">
        <v>1049981</v>
      </c>
    </row>
    <row r="7" ht="20.1" customHeight="1" spans="1:2">
      <c r="A7" s="245" t="s">
        <v>864</v>
      </c>
      <c r="B7" s="246">
        <v>10965</v>
      </c>
    </row>
    <row r="8" ht="20.1" customHeight="1" spans="1:2">
      <c r="A8" s="245" t="s">
        <v>865</v>
      </c>
      <c r="B8" s="246">
        <v>30000</v>
      </c>
    </row>
    <row r="9" ht="20.1" customHeight="1" spans="1:2">
      <c r="A9" s="245" t="s">
        <v>866</v>
      </c>
      <c r="B9" s="246">
        <v>13103</v>
      </c>
    </row>
    <row r="10" ht="20.1" customHeight="1" spans="1:2">
      <c r="A10" s="247" t="s">
        <v>867</v>
      </c>
      <c r="B10" s="244">
        <v>773</v>
      </c>
    </row>
    <row r="11" ht="20.1" customHeight="1" spans="1:2">
      <c r="A11" s="247" t="s">
        <v>868</v>
      </c>
      <c r="B11" s="244">
        <v>88603</v>
      </c>
    </row>
    <row r="12" ht="20.1" customHeight="1" spans="1:2">
      <c r="A12" s="247" t="s">
        <v>869</v>
      </c>
      <c r="B12" s="244">
        <v>333900</v>
      </c>
    </row>
    <row r="13" ht="20.1" customHeight="1" spans="1:2">
      <c r="A13" s="248" t="s">
        <v>870</v>
      </c>
      <c r="B13" s="249">
        <f>B5+B10+B11+B12</f>
        <v>1527325</v>
      </c>
    </row>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sheetData>
  <mergeCells count="1">
    <mergeCell ref="A2:B2"/>
  </mergeCells>
  <printOptions horizontalCentered="1"/>
  <pageMargins left="0.47" right="0.47" top="0.59" bottom="0.47" header="0.31" footer="0.31"/>
  <pageSetup paperSize="9" scale="8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30</vt:i4>
      </vt:variant>
    </vt:vector>
  </HeadingPairs>
  <TitlesOfParts>
    <vt:vector size="30" baseType="lpstr">
      <vt:lpstr>预算</vt:lpstr>
      <vt:lpstr>目录</vt:lpstr>
      <vt:lpstr>1-1、一般公共预算收入表 </vt:lpstr>
      <vt:lpstr>1-2、一般公共预算支出表 </vt:lpstr>
      <vt:lpstr>1-3、一般公共预算本级支出表</vt:lpstr>
      <vt:lpstr>1-4、一般公共预算本级基本支出表</vt:lpstr>
      <vt:lpstr>1-5、一般公共预算税收返还-一般性和专项转移支付安排表</vt:lpstr>
      <vt:lpstr>1-6、一般公共预算专项转移支付分项目安排情况表</vt:lpstr>
      <vt:lpstr>1-7、政府性基金预算收入表</vt:lpstr>
      <vt:lpstr>1-8、政府性基金预算支出表</vt:lpstr>
      <vt:lpstr>1-9、政府性基金预算本级支出表</vt:lpstr>
      <vt:lpstr>1-10、政府性基金预算专项转移支付分地区安排情况表</vt:lpstr>
      <vt:lpstr>1-11、政府性基金预算专项转移支付分项目安排情况表</vt:lpstr>
      <vt:lpstr>1-12、国有资本经营预算收入表</vt:lpstr>
      <vt:lpstr>1-13、国有资本经营预算支出表</vt:lpstr>
      <vt:lpstr>1-14、国有资本经营预算本级支出表</vt:lpstr>
      <vt:lpstr>1-15、国有资本经营预算专项转移支付分地区安排情况表</vt:lpstr>
      <vt:lpstr>1-16、国有资本经营预算专项转移支付分项目安排情况表</vt:lpstr>
      <vt:lpstr>1-17、社会保险基金预算收入表</vt:lpstr>
      <vt:lpstr>1-18、社会保险基金预算支出表</vt:lpstr>
      <vt:lpstr>1-19、区本级及财政拨款“三公”经费预算汇总表（附说明）</vt:lpstr>
      <vt:lpstr>二、其他事项说明</vt:lpstr>
      <vt:lpstr>重点项目目标表</vt:lpstr>
      <vt:lpstr>3-1、政府债务限额及余额预算情况表</vt:lpstr>
      <vt:lpstr>3-2、 地方政府一般债务余额情况表</vt:lpstr>
      <vt:lpstr>3-3、地方政府专项债务余额情况表</vt:lpstr>
      <vt:lpstr>3-4、地方政府债券发行及还本付息情况表</vt:lpstr>
      <vt:lpstr>3-5、地方政府债务限额提前下达情况表</vt:lpstr>
      <vt:lpstr>3-6、新增地方政府债券资金安排表</vt:lpstr>
      <vt:lpstr>3-7、地方政府再融资债券分月发行安排表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2017-12-04T11:58:00Z</cp:lastPrinted>
  <dcterms:modified xsi:type="dcterms:W3CDTF">2025-06-13T07:48:26Z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14900D9AF03C4EEEBAC7ADC719CD5195_13</vt:lpwstr>
  </property>
</Properties>
</file>